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37A8E75-BC14-4329-BE24-6F43BC69FC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山田　花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C6" i="1" l="1"/>
  <c r="B55" i="1"/>
  <c r="I55" i="1" s="1"/>
  <c r="B53" i="1"/>
  <c r="I53" i="1" s="1"/>
  <c r="B51" i="1"/>
  <c r="I51" i="1" s="1"/>
  <c r="B49" i="1"/>
  <c r="I49" i="1" s="1"/>
  <c r="B47" i="1"/>
  <c r="I47" i="1" s="1"/>
  <c r="B45" i="1"/>
  <c r="I45" i="1" s="1"/>
  <c r="B43" i="1"/>
  <c r="I43" i="1" s="1"/>
  <c r="B41" i="1"/>
  <c r="I41" i="1" s="1"/>
  <c r="B39" i="1"/>
  <c r="I39" i="1" s="1"/>
  <c r="B37" i="1"/>
  <c r="I37" i="1" s="1"/>
  <c r="B35" i="1"/>
  <c r="I35" i="1" s="1"/>
  <c r="B33" i="1"/>
  <c r="I33" i="1" s="1"/>
  <c r="B31" i="1"/>
  <c r="I31" i="1" s="1"/>
  <c r="B29" i="1"/>
  <c r="I29" i="1" s="1"/>
  <c r="B27" i="1"/>
  <c r="I27" i="1" s="1"/>
  <c r="B25" i="1"/>
  <c r="I25" i="1" s="1"/>
  <c r="B23" i="1"/>
  <c r="B21" i="1"/>
  <c r="B19" i="1"/>
  <c r="B17" i="1"/>
  <c r="B15" i="1"/>
  <c r="B13" i="1"/>
  <c r="B11" i="1"/>
  <c r="E15" i="1" l="1"/>
  <c r="E11" i="1"/>
  <c r="I11" i="1" s="1"/>
  <c r="E13" i="1"/>
  <c r="I13" i="1" s="1"/>
  <c r="E9" i="1"/>
  <c r="I9" i="1" s="1"/>
  <c r="E51" i="1"/>
  <c r="E29" i="1"/>
  <c r="E53" i="1"/>
  <c r="E37" i="1"/>
  <c r="E49" i="1"/>
  <c r="E33" i="1"/>
  <c r="E47" i="1"/>
  <c r="E31" i="1"/>
  <c r="E45" i="1"/>
  <c r="E43" i="1"/>
  <c r="E27" i="1"/>
  <c r="E35" i="1"/>
  <c r="E41" i="1"/>
  <c r="E25" i="1"/>
  <c r="E55" i="1"/>
  <c r="E39" i="1"/>
  <c r="E23" i="1"/>
  <c r="E21" i="1"/>
  <c r="E19" i="1"/>
  <c r="E17" i="1"/>
  <c r="H51" i="1"/>
  <c r="H35" i="1"/>
  <c r="H53" i="1"/>
  <c r="H37" i="1"/>
  <c r="H49" i="1"/>
  <c r="H33" i="1"/>
  <c r="H47" i="1"/>
  <c r="H31" i="1"/>
  <c r="H45" i="1"/>
  <c r="H29" i="1"/>
  <c r="H43" i="1"/>
  <c r="H27" i="1"/>
  <c r="H41" i="1"/>
  <c r="H25" i="1"/>
  <c r="H55" i="1"/>
  <c r="H39" i="1"/>
  <c r="H23" i="1"/>
  <c r="H21" i="1"/>
  <c r="H19" i="1"/>
  <c r="H17" i="1"/>
  <c r="H15" i="1"/>
  <c r="H13" i="1"/>
  <c r="H11" i="1"/>
  <c r="H9" i="1"/>
  <c r="K9" i="1"/>
  <c r="M9" i="1" s="1"/>
  <c r="K11" i="1"/>
  <c r="M11" i="1" s="1"/>
  <c r="K13" i="1"/>
  <c r="M13" i="1" s="1"/>
  <c r="K15" i="1"/>
  <c r="M15" i="1" s="1"/>
  <c r="K17" i="1"/>
  <c r="M17" i="1" s="1"/>
  <c r="K19" i="1"/>
  <c r="M19" i="1" s="1"/>
  <c r="K21" i="1"/>
  <c r="M21" i="1" s="1"/>
  <c r="K23" i="1"/>
  <c r="M23" i="1" s="1"/>
  <c r="K25" i="1"/>
  <c r="M25" i="1" s="1"/>
  <c r="K27" i="1"/>
  <c r="M27" i="1" s="1"/>
  <c r="K29" i="1"/>
  <c r="M29" i="1" s="1"/>
  <c r="K31" i="1"/>
  <c r="M31" i="1" s="1"/>
  <c r="K33" i="1"/>
  <c r="M33" i="1" s="1"/>
  <c r="K35" i="1"/>
  <c r="M35" i="1" s="1"/>
  <c r="K37" i="1"/>
  <c r="M37" i="1" s="1"/>
  <c r="K39" i="1"/>
  <c r="M39" i="1" s="1"/>
  <c r="K41" i="1"/>
  <c r="M41" i="1" s="1"/>
  <c r="K43" i="1"/>
  <c r="M43" i="1" s="1"/>
  <c r="K45" i="1"/>
  <c r="M45" i="1" s="1"/>
  <c r="K47" i="1"/>
  <c r="M47" i="1" s="1"/>
  <c r="K49" i="1"/>
  <c r="M49" i="1" s="1"/>
  <c r="K51" i="1"/>
  <c r="M51" i="1" s="1"/>
  <c r="K53" i="1"/>
  <c r="M53" i="1" s="1"/>
  <c r="K55" i="1"/>
  <c r="M55" i="1" s="1"/>
  <c r="I19" i="1" l="1"/>
  <c r="I23" i="1"/>
  <c r="I21" i="1"/>
  <c r="I17" i="1"/>
  <c r="I15" i="1"/>
  <c r="G9" i="1"/>
  <c r="J9" i="1" s="1"/>
  <c r="F11" i="1" l="1"/>
  <c r="G11" i="1" s="1"/>
  <c r="J11" i="1" s="1"/>
  <c r="F13" i="1" l="1"/>
  <c r="G13" i="1" l="1"/>
  <c r="J13" i="1" s="1"/>
  <c r="F15" i="1"/>
  <c r="G15" i="1" l="1"/>
  <c r="J15" i="1" s="1"/>
  <c r="F17" i="1"/>
  <c r="F19" i="1" l="1"/>
  <c r="G17" i="1"/>
  <c r="J17" i="1" s="1"/>
  <c r="G19" i="1" l="1"/>
  <c r="J19" i="1" s="1"/>
  <c r="F21" i="1"/>
  <c r="F23" i="1" l="1"/>
  <c r="G21" i="1"/>
  <c r="J21" i="1" s="1"/>
  <c r="F25" i="1" l="1"/>
  <c r="G23" i="1"/>
  <c r="J23" i="1" s="1"/>
  <c r="G25" i="1" l="1"/>
  <c r="J25" i="1" s="1"/>
  <c r="F27" i="1"/>
  <c r="F29" i="1" l="1"/>
  <c r="G27" i="1"/>
  <c r="J27" i="1" s="1"/>
  <c r="F31" i="1" l="1"/>
  <c r="G29" i="1"/>
  <c r="J29" i="1" s="1"/>
  <c r="F33" i="1" l="1"/>
  <c r="G31" i="1"/>
  <c r="J31" i="1" s="1"/>
  <c r="F35" i="1" l="1"/>
  <c r="G33" i="1"/>
  <c r="J33" i="1" s="1"/>
  <c r="G35" i="1" l="1"/>
  <c r="J35" i="1" s="1"/>
  <c r="F37" i="1"/>
  <c r="F39" i="1" l="1"/>
  <c r="G37" i="1"/>
  <c r="J37" i="1" s="1"/>
  <c r="G39" i="1" l="1"/>
  <c r="J39" i="1" s="1"/>
  <c r="F41" i="1"/>
  <c r="F43" i="1" l="1"/>
  <c r="G41" i="1"/>
  <c r="J41" i="1" s="1"/>
  <c r="G43" i="1" l="1"/>
  <c r="J43" i="1" s="1"/>
  <c r="F45" i="1"/>
  <c r="G45" i="1" l="1"/>
  <c r="J45" i="1" s="1"/>
  <c r="F47" i="1"/>
  <c r="F49" i="1" l="1"/>
  <c r="G47" i="1"/>
  <c r="J47" i="1" s="1"/>
  <c r="G49" i="1" l="1"/>
  <c r="J49" i="1" s="1"/>
  <c r="F51" i="1"/>
  <c r="F53" i="1" l="1"/>
  <c r="G51" i="1"/>
  <c r="J51" i="1" s="1"/>
  <c r="G53" i="1" l="1"/>
  <c r="J53" i="1" s="1"/>
  <c r="F55" i="1"/>
  <c r="G55" i="1" l="1"/>
  <c r="J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003Yuse</author>
  </authors>
  <commentList>
    <comment ref="C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西暦で入力
　例　2019/4/1</t>
        </r>
      </text>
    </comment>
    <comment ref="C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有給休暇付与日の契約日数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消化期間の出勤率が8割未満の場合、取得無効とすることが出来る。
　※その場合、何か数字
</t>
        </r>
      </text>
    </comment>
    <comment ref="F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2年時効を考慮
</t>
        </r>
      </text>
    </comment>
    <comment ref="I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＜10日以上有給休暇の権利がある従業員＞
有給休暇を付与した日から、5日以上あたえる。
※自動計算させてます。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　例　2019/4/1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一日休み　→　1
半休　　　　→　0.5</t>
        </r>
      </text>
    </comment>
  </commentList>
</comments>
</file>

<file path=xl/sharedStrings.xml><?xml version="1.0" encoding="utf-8"?>
<sst xmlns="http://schemas.openxmlformats.org/spreadsheetml/2006/main" count="57" uniqueCount="34">
  <si>
    <t>就業規則に記載されている年次有給休暇付与日数</t>
    <rPh sb="0" eb="2">
      <t>シュウギョウ</t>
    </rPh>
    <rPh sb="2" eb="4">
      <t>キソク</t>
    </rPh>
    <rPh sb="5" eb="7">
      <t>キサイ</t>
    </rPh>
    <rPh sb="12" eb="14">
      <t>ネンジ</t>
    </rPh>
    <rPh sb="14" eb="16">
      <t>ユウキュウ</t>
    </rPh>
    <rPh sb="16" eb="18">
      <t>キュウカ</t>
    </rPh>
    <rPh sb="18" eb="20">
      <t>フヨ</t>
    </rPh>
    <rPh sb="20" eb="22">
      <t>ニッスウ</t>
    </rPh>
    <phoneticPr fontId="2"/>
  </si>
  <si>
    <t>6ヶ月</t>
    <rPh sb="2" eb="3">
      <t>ゲツ</t>
    </rPh>
    <phoneticPr fontId="2"/>
  </si>
  <si>
    <t>1年6ヶ月</t>
    <rPh sb="1" eb="2">
      <t>ネン</t>
    </rPh>
    <rPh sb="4" eb="5">
      <t>ゲツ</t>
    </rPh>
    <phoneticPr fontId="2"/>
  </si>
  <si>
    <t>2年6ヶ月</t>
    <rPh sb="1" eb="2">
      <t>ネン</t>
    </rPh>
    <rPh sb="4" eb="5">
      <t>ゲツ</t>
    </rPh>
    <phoneticPr fontId="2"/>
  </si>
  <si>
    <t>3年6ヶ月</t>
    <rPh sb="1" eb="2">
      <t>ネン</t>
    </rPh>
    <rPh sb="4" eb="5">
      <t>ゲツ</t>
    </rPh>
    <phoneticPr fontId="2"/>
  </si>
  <si>
    <t>4年6ヶ月</t>
    <rPh sb="1" eb="2">
      <t>ネン</t>
    </rPh>
    <rPh sb="4" eb="5">
      <t>ゲツ</t>
    </rPh>
    <phoneticPr fontId="2"/>
  </si>
  <si>
    <t>5年6ヶ月</t>
    <rPh sb="1" eb="2">
      <t>ネン</t>
    </rPh>
    <rPh sb="4" eb="5">
      <t>ゲツ</t>
    </rPh>
    <phoneticPr fontId="2"/>
  </si>
  <si>
    <t>6年6ヶ月</t>
    <rPh sb="1" eb="2">
      <t>ネン</t>
    </rPh>
    <rPh sb="4" eb="5">
      <t>ゲツ</t>
    </rPh>
    <phoneticPr fontId="2"/>
  </si>
  <si>
    <t>氏　名</t>
  </si>
  <si>
    <t>勤続月数</t>
  </si>
  <si>
    <t>～</t>
  </si>
  <si>
    <t>週労働
　日数</t>
    <phoneticPr fontId="1"/>
  </si>
  <si>
    <t>無効</t>
    <phoneticPr fontId="1"/>
  </si>
  <si>
    <t>計</t>
    <phoneticPr fontId="1"/>
  </si>
  <si>
    <t>残日数</t>
    <phoneticPr fontId="1"/>
  </si>
  <si>
    <t>有給休暇発生日</t>
    <phoneticPr fontId="1"/>
  </si>
  <si>
    <t>週間
労働日数</t>
    <rPh sb="0" eb="2">
      <t>シュウカン</t>
    </rPh>
    <rPh sb="3" eb="5">
      <t>ロウドウ</t>
    </rPh>
    <rPh sb="5" eb="7">
      <t>ニッスウ</t>
    </rPh>
    <phoneticPr fontId="2"/>
  </si>
  <si>
    <t>勤続年数</t>
    <rPh sb="0" eb="2">
      <t>キンゾク</t>
    </rPh>
    <rPh sb="2" eb="4">
      <t>ネンスウ</t>
    </rPh>
    <phoneticPr fontId="1"/>
  </si>
  <si>
    <t>入社日</t>
    <phoneticPr fontId="1"/>
  </si>
  <si>
    <t>取　　　得　　　日</t>
    <rPh sb="0" eb="1">
      <t>トリ</t>
    </rPh>
    <rPh sb="4" eb="5">
      <t>トク</t>
    </rPh>
    <rPh sb="8" eb="9">
      <t>ヒ</t>
    </rPh>
    <phoneticPr fontId="1"/>
  </si>
  <si>
    <t>ふりがな</t>
    <phoneticPr fontId="1"/>
  </si>
  <si>
    <t>取得</t>
    <rPh sb="0" eb="2">
      <t>シュトク</t>
    </rPh>
    <phoneticPr fontId="1"/>
  </si>
  <si>
    <t>前年　繰越</t>
    <rPh sb="3" eb="5">
      <t>クリコシ</t>
    </rPh>
    <phoneticPr fontId="1"/>
  </si>
  <si>
    <t>付与</t>
    <rPh sb="0" eb="2">
      <t>フヨ</t>
    </rPh>
    <phoneticPr fontId="1"/>
  </si>
  <si>
    <t>山田</t>
    <rPh sb="0" eb="2">
      <t>ヤマダ</t>
    </rPh>
    <phoneticPr fontId="1"/>
  </si>
  <si>
    <t>花子</t>
    <rPh sb="0" eb="2">
      <t>ハナコ</t>
    </rPh>
    <phoneticPr fontId="1"/>
  </si>
  <si>
    <t>やまだ</t>
    <phoneticPr fontId="1"/>
  </si>
  <si>
    <t>はなこ</t>
    <phoneticPr fontId="1"/>
  </si>
  <si>
    <t>義務残</t>
    <rPh sb="0" eb="2">
      <t>ギム</t>
    </rPh>
    <rPh sb="2" eb="3">
      <t>ザン</t>
    </rPh>
    <phoneticPr fontId="1"/>
  </si>
  <si>
    <t>有給休暇の義務化　2019年4月1日～</t>
    <rPh sb="0" eb="2">
      <t>ユウキュウ</t>
    </rPh>
    <rPh sb="2" eb="4">
      <t>キュウカ</t>
    </rPh>
    <rPh sb="5" eb="8">
      <t>ギムカ</t>
    </rPh>
    <rPh sb="13" eb="14">
      <t>ネン</t>
    </rPh>
    <rPh sb="15" eb="16">
      <t>ガツ</t>
    </rPh>
    <rPh sb="17" eb="18">
      <t>ニチ</t>
    </rPh>
    <phoneticPr fontId="1"/>
  </si>
  <si>
    <t>に入力してください。</t>
    <rPh sb="1" eb="3">
      <t>ニュウリョク</t>
    </rPh>
    <phoneticPr fontId="1"/>
  </si>
  <si>
    <t>※初期値は労働基準法の通りです。</t>
    <rPh sb="1" eb="4">
      <t>ショキチ</t>
    </rPh>
    <rPh sb="5" eb="7">
      <t>ロウドウ</t>
    </rPh>
    <rPh sb="7" eb="10">
      <t>キジュンホウ</t>
    </rPh>
    <rPh sb="11" eb="12">
      <t>トオ</t>
    </rPh>
    <phoneticPr fontId="2"/>
  </si>
  <si>
    <t>対　象　期　間</t>
    <phoneticPr fontId="1"/>
  </si>
  <si>
    <t>年次有給休暇管理簿</t>
    <rPh sb="2" eb="4">
      <t>ユウキュウ</t>
    </rPh>
    <rPh sb="4" eb="6">
      <t>キュウカ</t>
    </rPh>
    <rPh sb="6" eb="8">
      <t>カンリ</t>
    </rPh>
    <rPh sb="8" eb="9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</si>
</sst>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General&quot;　日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3" borderId="11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0" fillId="0" borderId="9" xfId="0" applyBorder="1">
      <alignment vertical="center"/>
    </xf>
    <xf numFmtId="0" fontId="0" fillId="4" borderId="9" xfId="0" applyFill="1" applyBorder="1">
      <alignment vertical="center"/>
    </xf>
    <xf numFmtId="14" fontId="0" fillId="3" borderId="14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4" fontId="0" fillId="3" borderId="13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3" borderId="9" xfId="0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view="pageBreakPreview" zoomScaleNormal="100" zoomScaleSheetLayoutView="100" workbookViewId="0">
      <pane ySplit="8" topLeftCell="A9" activePane="bottomLeft" state="frozen"/>
      <selection pane="bottomLeft" activeCell="C25" sqref="C25:C26"/>
    </sheetView>
  </sheetViews>
  <sheetFormatPr defaultRowHeight="13.5" x14ac:dyDescent="0.15"/>
  <cols>
    <col min="1" max="1" width="4.875" customWidth="1"/>
    <col min="2" max="2" width="11" customWidth="1"/>
    <col min="3" max="3" width="7.5" customWidth="1"/>
    <col min="4" max="8" width="6.5" customWidth="1"/>
    <col min="9" max="9" width="8.75" customWidth="1"/>
    <col min="10" max="10" width="7" customWidth="1"/>
    <col min="11" max="11" width="11" customWidth="1"/>
    <col min="12" max="12" width="5.25" customWidth="1"/>
    <col min="13" max="13" width="11" customWidth="1"/>
    <col min="14" max="33" width="4.875" customWidth="1"/>
  </cols>
  <sheetData>
    <row r="1" spans="1:33" ht="40.5" customHeight="1" x14ac:dyDescent="0.15">
      <c r="B1" s="44" t="s">
        <v>33</v>
      </c>
      <c r="C1" s="44"/>
      <c r="D1" s="44"/>
      <c r="E1" s="44"/>
      <c r="F1" s="3"/>
      <c r="G1" s="3"/>
      <c r="N1" s="8" t="s">
        <v>16</v>
      </c>
      <c r="O1" s="8" t="s">
        <v>1</v>
      </c>
      <c r="P1" s="8" t="s">
        <v>2</v>
      </c>
      <c r="Q1" s="8" t="s">
        <v>3</v>
      </c>
      <c r="R1" s="8" t="s">
        <v>4</v>
      </c>
      <c r="S1" s="8" t="s">
        <v>5</v>
      </c>
      <c r="T1" s="8" t="s">
        <v>6</v>
      </c>
      <c r="U1" s="8" t="s">
        <v>7</v>
      </c>
      <c r="V1" s="28" t="s">
        <v>0</v>
      </c>
    </row>
    <row r="2" spans="1:33" x14ac:dyDescent="0.15">
      <c r="B2" s="16" t="s">
        <v>20</v>
      </c>
      <c r="C2" s="53" t="s">
        <v>26</v>
      </c>
      <c r="D2" s="54"/>
      <c r="E2" s="55" t="s">
        <v>27</v>
      </c>
      <c r="F2" s="53"/>
      <c r="N2" s="9">
        <v>1</v>
      </c>
      <c r="O2" s="6">
        <v>1</v>
      </c>
      <c r="P2" s="6">
        <v>2</v>
      </c>
      <c r="Q2" s="6">
        <v>2</v>
      </c>
      <c r="R2" s="6">
        <v>2</v>
      </c>
      <c r="S2" s="6">
        <v>3</v>
      </c>
      <c r="T2" s="6">
        <v>3</v>
      </c>
      <c r="U2" s="6">
        <v>3</v>
      </c>
      <c r="W2" s="5" t="s">
        <v>31</v>
      </c>
    </row>
    <row r="3" spans="1:33" x14ac:dyDescent="0.15">
      <c r="B3" s="52" t="s">
        <v>8</v>
      </c>
      <c r="C3" s="45" t="s">
        <v>24</v>
      </c>
      <c r="D3" s="46"/>
      <c r="E3" s="49" t="s">
        <v>25</v>
      </c>
      <c r="F3" s="50"/>
      <c r="H3" s="30"/>
      <c r="I3" t="s">
        <v>30</v>
      </c>
      <c r="N3" s="9">
        <v>2</v>
      </c>
      <c r="O3" s="6">
        <v>3</v>
      </c>
      <c r="P3" s="6">
        <v>4</v>
      </c>
      <c r="Q3" s="6">
        <v>4</v>
      </c>
      <c r="R3" s="6">
        <v>5</v>
      </c>
      <c r="S3" s="6">
        <v>6</v>
      </c>
      <c r="T3" s="6">
        <v>6</v>
      </c>
      <c r="U3" s="6">
        <v>7</v>
      </c>
    </row>
    <row r="4" spans="1:33" x14ac:dyDescent="0.15">
      <c r="B4" s="52"/>
      <c r="C4" s="47"/>
      <c r="D4" s="48"/>
      <c r="E4" s="51"/>
      <c r="F4" s="47"/>
      <c r="H4" s="31"/>
      <c r="N4" s="9">
        <v>3</v>
      </c>
      <c r="O4" s="6">
        <v>5</v>
      </c>
      <c r="P4" s="6">
        <v>6</v>
      </c>
      <c r="Q4" s="6">
        <v>6</v>
      </c>
      <c r="R4" s="6">
        <v>8</v>
      </c>
      <c r="S4" s="6">
        <v>9</v>
      </c>
      <c r="T4" s="6">
        <v>10</v>
      </c>
      <c r="U4" s="6">
        <v>11</v>
      </c>
    </row>
    <row r="5" spans="1:33" x14ac:dyDescent="0.15">
      <c r="B5" s="15" t="s">
        <v>18</v>
      </c>
      <c r="C5" s="42">
        <v>42278</v>
      </c>
      <c r="D5" s="42"/>
      <c r="K5" s="2"/>
      <c r="N5" s="9">
        <v>4</v>
      </c>
      <c r="O5" s="6">
        <v>7</v>
      </c>
      <c r="P5" s="6">
        <v>8</v>
      </c>
      <c r="Q5" s="6">
        <v>9</v>
      </c>
      <c r="R5" s="6">
        <v>10</v>
      </c>
      <c r="S5" s="6">
        <v>12</v>
      </c>
      <c r="T5" s="6">
        <v>13</v>
      </c>
      <c r="U5" s="6">
        <v>15</v>
      </c>
    </row>
    <row r="6" spans="1:33" x14ac:dyDescent="0.15">
      <c r="B6" s="16" t="s">
        <v>17</v>
      </c>
      <c r="C6" s="33" t="str">
        <f ca="1">DATEDIF(C5,TODAY(),"Y")&amp;"年"&amp;DATEDIF(C5,TODAY(),"YM")&amp;"ヶ月"</f>
        <v>7年6ヶ月</v>
      </c>
      <c r="D6" s="33"/>
      <c r="N6" s="9">
        <v>5</v>
      </c>
      <c r="O6" s="6">
        <v>10</v>
      </c>
      <c r="P6" s="6">
        <v>11</v>
      </c>
      <c r="Q6" s="6">
        <v>12</v>
      </c>
      <c r="R6" s="6">
        <v>14</v>
      </c>
      <c r="S6" s="6">
        <v>16</v>
      </c>
      <c r="T6" s="6">
        <v>18</v>
      </c>
      <c r="U6" s="6">
        <v>20</v>
      </c>
    </row>
    <row r="7" spans="1:33" x14ac:dyDescent="0.15">
      <c r="I7" s="29" t="s">
        <v>29</v>
      </c>
      <c r="N7" s="10">
        <v>6</v>
      </c>
      <c r="O7" s="7">
        <v>10</v>
      </c>
      <c r="P7" s="7">
        <v>11</v>
      </c>
      <c r="Q7" s="7">
        <v>12</v>
      </c>
      <c r="R7" s="7">
        <v>14</v>
      </c>
      <c r="S7" s="7">
        <v>16</v>
      </c>
      <c r="T7" s="7">
        <v>18</v>
      </c>
      <c r="U7" s="7">
        <v>20</v>
      </c>
    </row>
    <row r="8" spans="1:33" s="1" customFormat="1" ht="29.25" customHeight="1" x14ac:dyDescent="0.15">
      <c r="A8" s="4" t="s">
        <v>9</v>
      </c>
      <c r="B8" s="4" t="s">
        <v>15</v>
      </c>
      <c r="C8" s="4" t="s">
        <v>11</v>
      </c>
      <c r="D8" s="4" t="s">
        <v>12</v>
      </c>
      <c r="E8" s="4" t="s">
        <v>23</v>
      </c>
      <c r="F8" s="4" t="s">
        <v>22</v>
      </c>
      <c r="G8" s="4" t="s">
        <v>13</v>
      </c>
      <c r="H8" s="4" t="s">
        <v>21</v>
      </c>
      <c r="I8" s="4" t="s">
        <v>28</v>
      </c>
      <c r="J8" s="4" t="s">
        <v>14</v>
      </c>
      <c r="K8" s="41" t="s">
        <v>32</v>
      </c>
      <c r="L8" s="41"/>
      <c r="M8" s="41"/>
      <c r="N8" s="17"/>
      <c r="O8" s="14"/>
      <c r="P8" s="14"/>
      <c r="Q8" s="14"/>
      <c r="R8" s="14"/>
      <c r="S8" s="14"/>
      <c r="T8" s="43" t="s">
        <v>19</v>
      </c>
      <c r="U8" s="43"/>
      <c r="V8" s="43"/>
      <c r="W8" s="43"/>
      <c r="X8" s="43"/>
      <c r="Y8" s="43"/>
      <c r="Z8" s="43"/>
      <c r="AA8" s="43"/>
      <c r="AB8" s="43"/>
      <c r="AC8" s="14"/>
      <c r="AD8" s="14"/>
      <c r="AE8" s="14"/>
      <c r="AF8" s="14"/>
      <c r="AG8" s="18"/>
    </row>
    <row r="9" spans="1:33" x14ac:dyDescent="0.15">
      <c r="A9" s="33">
        <v>6</v>
      </c>
      <c r="B9" s="37">
        <f ca="1">IF($C$5&lt;&gt;"",IF(TODAY()&gt;EDATE($C$5,$A9),EDATE($C$5,$A9),""),"")</f>
        <v>42461</v>
      </c>
      <c r="C9" s="38">
        <v>4</v>
      </c>
      <c r="D9" s="38"/>
      <c r="E9" s="33">
        <f ca="1">IF(B9&lt;&gt;"",IF(D9="",OFFSET($O$1,C9,0),0),"")</f>
        <v>7</v>
      </c>
      <c r="F9" s="36"/>
      <c r="G9" s="33">
        <f ca="1">IF(B9&lt;&gt;"",E9,"")</f>
        <v>7</v>
      </c>
      <c r="H9" s="33">
        <f ca="1">IF(B9&lt;&gt;"",SUM(N10:AG10),"")</f>
        <v>1</v>
      </c>
      <c r="I9" s="39" t="str">
        <f t="shared" ref="I9" ca="1" si="0">IF(B9="","",IF(E9&gt;=10,IF(B9&gt;=DATE(2019,4,1),IF(5-H9&lt;=0,"終了",5-H9),""),""))</f>
        <v/>
      </c>
      <c r="J9" s="33">
        <f ca="1">IF(B9&lt;&gt;"",G9-H9,"")</f>
        <v>6</v>
      </c>
      <c r="K9" s="35">
        <f t="shared" ref="K9:K55" ca="1" si="1">B9</f>
        <v>42461</v>
      </c>
      <c r="L9" s="34" t="s">
        <v>10</v>
      </c>
      <c r="M9" s="32">
        <f t="shared" ref="M9:M55" ca="1" si="2">IF(K9&lt;&gt;"",EDATE(B9,12)-1,"")</f>
        <v>42825</v>
      </c>
      <c r="N9" s="11">
        <v>43534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x14ac:dyDescent="0.15">
      <c r="A10" s="33"/>
      <c r="B10" s="37"/>
      <c r="C10" s="38"/>
      <c r="D10" s="38"/>
      <c r="E10" s="33"/>
      <c r="F10" s="36"/>
      <c r="G10" s="33"/>
      <c r="H10" s="33"/>
      <c r="I10" s="40"/>
      <c r="J10" s="33"/>
      <c r="K10" s="35"/>
      <c r="L10" s="34"/>
      <c r="M10" s="32"/>
      <c r="N10" s="19">
        <v>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3" x14ac:dyDescent="0.15">
      <c r="A11" s="33">
        <v>18</v>
      </c>
      <c r="B11" s="37">
        <f ca="1">IF($C$5&lt;&gt;"",IF(TODAY()&gt;EDATE($C$5,$A11),EDATE($C$5,$A11),""),"")</f>
        <v>42826</v>
      </c>
      <c r="C11" s="38">
        <v>4</v>
      </c>
      <c r="D11" s="38"/>
      <c r="E11" s="33">
        <f ca="1">IF(B11&lt;&gt;"",IF(D11="",OFFSET($P$1,C11,0),0),"")</f>
        <v>8</v>
      </c>
      <c r="F11" s="33">
        <f ca="1">IF(B11&lt;&gt;"",G9-H9,"")</f>
        <v>6</v>
      </c>
      <c r="G11" s="33">
        <f t="shared" ref="G11:G55" ca="1" si="3">IF(B11&lt;&gt;"",E11+F11,"")</f>
        <v>14</v>
      </c>
      <c r="H11" s="33">
        <f ca="1">IF(B11&lt;&gt;"",SUM(N12:AG12),"")</f>
        <v>2</v>
      </c>
      <c r="I11" s="39" t="str">
        <f t="shared" ref="I11" ca="1" si="4">IF(B11="","",IF(E11&gt;=10,IF(B11&gt;=DATE(2019,4,1),IF(5-H11&lt;=0,"終了",5-H11),""),""))</f>
        <v/>
      </c>
      <c r="J11" s="33">
        <f ca="1">IF(B11&lt;&gt;"",G11-H11,"")</f>
        <v>12</v>
      </c>
      <c r="K11" s="35">
        <f t="shared" ca="1" si="1"/>
        <v>42826</v>
      </c>
      <c r="L11" s="34" t="s">
        <v>10</v>
      </c>
      <c r="M11" s="32">
        <f t="shared" ca="1" si="2"/>
        <v>43190</v>
      </c>
      <c r="N11" s="11">
        <v>43534</v>
      </c>
      <c r="O11" s="12">
        <v>43589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</row>
    <row r="12" spans="1:33" x14ac:dyDescent="0.15">
      <c r="A12" s="33"/>
      <c r="B12" s="37"/>
      <c r="C12" s="38"/>
      <c r="D12" s="38"/>
      <c r="E12" s="33"/>
      <c r="F12" s="33"/>
      <c r="G12" s="33"/>
      <c r="H12" s="33"/>
      <c r="I12" s="40"/>
      <c r="J12" s="33"/>
      <c r="K12" s="35"/>
      <c r="L12" s="34"/>
      <c r="M12" s="32"/>
      <c r="N12" s="25">
        <v>1</v>
      </c>
      <c r="O12" s="26">
        <v>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</row>
    <row r="13" spans="1:33" x14ac:dyDescent="0.15">
      <c r="A13" s="33">
        <v>30</v>
      </c>
      <c r="B13" s="37">
        <f ca="1">IF($C$5&lt;&gt;"",IF(TODAY()&gt;EDATE($C$5,$A13),EDATE($C$5,$A13),""),"")</f>
        <v>43191</v>
      </c>
      <c r="C13" s="38">
        <v>4</v>
      </c>
      <c r="D13" s="38"/>
      <c r="E13" s="33">
        <f ca="1">IF(B13&lt;&gt;"",IF(D13="",OFFSET($Q$1,C13,0),0),"")</f>
        <v>9</v>
      </c>
      <c r="F13" s="33">
        <f ca="1">IF(B13&lt;&gt;"",IF(F11&gt;=H11,E11,G11-H11),"")</f>
        <v>8</v>
      </c>
      <c r="G13" s="33">
        <f t="shared" ca="1" si="3"/>
        <v>17</v>
      </c>
      <c r="H13" s="33">
        <f t="shared" ref="H13" ca="1" si="5">IF(B13&lt;&gt;"",SUM(N14:AG14),"")</f>
        <v>0</v>
      </c>
      <c r="I13" s="39" t="str">
        <f t="shared" ref="I13" ca="1" si="6">IF(B13="","",IF(E13&gt;=10,IF(B13&gt;=DATE(2019,4,1),IF(5-H13&lt;=0,"終了",5-H13),""),""))</f>
        <v/>
      </c>
      <c r="J13" s="33">
        <f ca="1">IF(B13&lt;&gt;"",G13-H13,"")</f>
        <v>17</v>
      </c>
      <c r="K13" s="35">
        <f t="shared" ca="1" si="1"/>
        <v>43191</v>
      </c>
      <c r="L13" s="34" t="s">
        <v>10</v>
      </c>
      <c r="M13" s="32">
        <f t="shared" ca="1" si="2"/>
        <v>43555</v>
      </c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x14ac:dyDescent="0.15">
      <c r="A14" s="33"/>
      <c r="B14" s="37"/>
      <c r="C14" s="38"/>
      <c r="D14" s="38"/>
      <c r="E14" s="33"/>
      <c r="F14" s="33"/>
      <c r="G14" s="33"/>
      <c r="H14" s="33"/>
      <c r="I14" s="40"/>
      <c r="J14" s="33"/>
      <c r="K14" s="35"/>
      <c r="L14" s="34"/>
      <c r="M14" s="32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x14ac:dyDescent="0.15">
      <c r="A15" s="33">
        <v>42</v>
      </c>
      <c r="B15" s="37">
        <f ca="1">IF($C$5&lt;&gt;"",IF(TODAY()&gt;EDATE($C$5,$A15),EDATE($C$5,$A15),""),"")</f>
        <v>43556</v>
      </c>
      <c r="C15" s="38">
        <v>4</v>
      </c>
      <c r="D15" s="38"/>
      <c r="E15" s="33">
        <f ca="1">IF(B15&lt;&gt;"",IF(D15="",OFFSET($R$1,C15,0),0),"")</f>
        <v>10</v>
      </c>
      <c r="F15" s="33">
        <f ca="1">IF(B15&lt;&gt;"",IF(F13&gt;=H13,E13,G13-H13),"")</f>
        <v>9</v>
      </c>
      <c r="G15" s="33">
        <f t="shared" ca="1" si="3"/>
        <v>19</v>
      </c>
      <c r="H15" s="33">
        <f t="shared" ref="H15" ca="1" si="7">IF(B15&lt;&gt;"",SUM(N16:AG16),"")</f>
        <v>4</v>
      </c>
      <c r="I15" s="39">
        <f ca="1">IF(B15="","",IF(E15&gt;=10,IF(B15&gt;=DATE(2019,4,1),IF(5-H15&lt;=0,"終了",5-H15),""),""))</f>
        <v>1</v>
      </c>
      <c r="J15" s="33">
        <f ca="1">IF(B15&lt;&gt;"",G15-H15,"")</f>
        <v>15</v>
      </c>
      <c r="K15" s="35">
        <f t="shared" ca="1" si="1"/>
        <v>43556</v>
      </c>
      <c r="L15" s="34" t="s">
        <v>10</v>
      </c>
      <c r="M15" s="32">
        <f t="shared" ca="1" si="2"/>
        <v>43921</v>
      </c>
      <c r="N15" s="11">
        <v>43556</v>
      </c>
      <c r="O15" s="12">
        <v>43558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3" x14ac:dyDescent="0.15">
      <c r="A16" s="33"/>
      <c r="B16" s="37"/>
      <c r="C16" s="38"/>
      <c r="D16" s="38"/>
      <c r="E16" s="33"/>
      <c r="F16" s="33"/>
      <c r="G16" s="33"/>
      <c r="H16" s="33"/>
      <c r="I16" s="40"/>
      <c r="J16" s="33"/>
      <c r="K16" s="35"/>
      <c r="L16" s="34"/>
      <c r="M16" s="32"/>
      <c r="N16" s="25">
        <v>1</v>
      </c>
      <c r="O16" s="26">
        <v>1</v>
      </c>
      <c r="P16" s="26">
        <v>2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x14ac:dyDescent="0.15">
      <c r="A17" s="33">
        <v>54</v>
      </c>
      <c r="B17" s="37">
        <f ca="1">IF($C$5&lt;&gt;"",IF(TODAY()&gt;EDATE($C$5,$A17),EDATE($C$5,$A17),""),"")</f>
        <v>43922</v>
      </c>
      <c r="C17" s="38">
        <v>5</v>
      </c>
      <c r="D17" s="38"/>
      <c r="E17" s="33">
        <f ca="1">IF(B17&lt;&gt;"",IF(D17="",OFFSET($S$1,C17,0),0),"")</f>
        <v>16</v>
      </c>
      <c r="F17" s="33">
        <f ca="1">IF(B17&lt;&gt;"",IF(F15&gt;=H15,E15,G15-H15),"")</f>
        <v>10</v>
      </c>
      <c r="G17" s="33">
        <f t="shared" ca="1" si="3"/>
        <v>26</v>
      </c>
      <c r="H17" s="33">
        <f t="shared" ref="H17" ca="1" si="8">IF(B17&lt;&gt;"",SUM(N18:AG18),"")</f>
        <v>0</v>
      </c>
      <c r="I17" s="39">
        <f t="shared" ref="I17" ca="1" si="9">IF(B17="","",IF(E17&gt;=10,IF(B17&gt;=DATE(2019,4,1),IF(5-H17&lt;=0,"終了",5-H17),""),""))</f>
        <v>5</v>
      </c>
      <c r="J17" s="33">
        <f ca="1">IF(B17&lt;&gt;"",G17-H17,"")</f>
        <v>26</v>
      </c>
      <c r="K17" s="35">
        <f t="shared" ca="1" si="1"/>
        <v>43922</v>
      </c>
      <c r="L17" s="34" t="s">
        <v>10</v>
      </c>
      <c r="M17" s="32">
        <f t="shared" ca="1" si="2"/>
        <v>44286</v>
      </c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x14ac:dyDescent="0.15">
      <c r="A18" s="33"/>
      <c r="B18" s="37"/>
      <c r="C18" s="38"/>
      <c r="D18" s="38"/>
      <c r="E18" s="33"/>
      <c r="F18" s="33"/>
      <c r="G18" s="33"/>
      <c r="H18" s="33"/>
      <c r="I18" s="40"/>
      <c r="J18" s="33"/>
      <c r="K18" s="35"/>
      <c r="L18" s="34"/>
      <c r="M18" s="32"/>
      <c r="N18" s="19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x14ac:dyDescent="0.15">
      <c r="A19" s="33">
        <v>66</v>
      </c>
      <c r="B19" s="37">
        <f ca="1">IF($C$5&lt;&gt;"",IF(TODAY()&gt;EDATE($C$5,$A19),EDATE($C$5,$A19),""),"")</f>
        <v>44287</v>
      </c>
      <c r="C19" s="38">
        <v>5</v>
      </c>
      <c r="D19" s="38"/>
      <c r="E19" s="33">
        <f ca="1">IF(B19&lt;&gt;"",IF(D19="",OFFSET($T$1,C19,0),0),"")</f>
        <v>18</v>
      </c>
      <c r="F19" s="33">
        <f ca="1">IF(B19&lt;&gt;"",IF(F17&gt;=H17,E17,G17-H17),"")</f>
        <v>16</v>
      </c>
      <c r="G19" s="33">
        <f t="shared" ca="1" si="3"/>
        <v>34</v>
      </c>
      <c r="H19" s="33">
        <f t="shared" ref="H19" ca="1" si="10">IF(B19&lt;&gt;"",SUM(N20:AG20),"")</f>
        <v>0</v>
      </c>
      <c r="I19" s="39">
        <f t="shared" ref="I19" ca="1" si="11">IF(B19="","",IF(E19&gt;=10,IF(B19&gt;=DATE(2019,4,1),IF(5-H19&lt;=0,"終了",5-H19),""),""))</f>
        <v>5</v>
      </c>
      <c r="J19" s="33">
        <f ca="1">IF(B19&lt;&gt;"",G19-H19,"")</f>
        <v>34</v>
      </c>
      <c r="K19" s="35">
        <f t="shared" ca="1" si="1"/>
        <v>44287</v>
      </c>
      <c r="L19" s="34" t="s">
        <v>10</v>
      </c>
      <c r="M19" s="32">
        <f t="shared" ca="1" si="2"/>
        <v>44651</v>
      </c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x14ac:dyDescent="0.15">
      <c r="A20" s="33"/>
      <c r="B20" s="37"/>
      <c r="C20" s="38"/>
      <c r="D20" s="38"/>
      <c r="E20" s="33"/>
      <c r="F20" s="33"/>
      <c r="G20" s="33"/>
      <c r="H20" s="33"/>
      <c r="I20" s="40"/>
      <c r="J20" s="33"/>
      <c r="K20" s="35"/>
      <c r="L20" s="34"/>
      <c r="M20" s="32"/>
      <c r="N20" s="2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</row>
    <row r="21" spans="1:33" x14ac:dyDescent="0.15">
      <c r="A21" s="33">
        <v>78</v>
      </c>
      <c r="B21" s="37">
        <f ca="1">IF($C$5&lt;&gt;"",IF(TODAY()&gt;EDATE($C$5,$A21),EDATE($C$5,$A21),""),"")</f>
        <v>44652</v>
      </c>
      <c r="C21" s="38">
        <v>5</v>
      </c>
      <c r="D21" s="38"/>
      <c r="E21" s="33">
        <f ca="1">IF(B21&lt;&gt;"",IF(D21="",OFFSET($U$1,C21,0),0),"")</f>
        <v>20</v>
      </c>
      <c r="F21" s="33">
        <f ca="1">IF(B21&lt;&gt;"",IF(F19&gt;=H19,E19,G19-H19),"")</f>
        <v>18</v>
      </c>
      <c r="G21" s="33">
        <f t="shared" ca="1" si="3"/>
        <v>38</v>
      </c>
      <c r="H21" s="33">
        <f t="shared" ref="H21" ca="1" si="12">IF(B21&lt;&gt;"",SUM(N22:AG22),"")</f>
        <v>0</v>
      </c>
      <c r="I21" s="39">
        <f t="shared" ref="I21" ca="1" si="13">IF(B21="","",IF(E21&gt;=10,IF(B21&gt;=DATE(2019,4,1),IF(5-H21&lt;=0,"終了",5-H21),""),""))</f>
        <v>5</v>
      </c>
      <c r="J21" s="33">
        <f ca="1">IF(B21&lt;&gt;"",G21-H21,"")</f>
        <v>38</v>
      </c>
      <c r="K21" s="35">
        <f t="shared" ca="1" si="1"/>
        <v>44652</v>
      </c>
      <c r="L21" s="34" t="s">
        <v>10</v>
      </c>
      <c r="M21" s="32">
        <f t="shared" ca="1" si="2"/>
        <v>45016</v>
      </c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3" x14ac:dyDescent="0.15">
      <c r="A22" s="33"/>
      <c r="B22" s="37"/>
      <c r="C22" s="38"/>
      <c r="D22" s="38"/>
      <c r="E22" s="33"/>
      <c r="F22" s="33"/>
      <c r="G22" s="33"/>
      <c r="H22" s="33"/>
      <c r="I22" s="40"/>
      <c r="J22" s="33"/>
      <c r="K22" s="35"/>
      <c r="L22" s="34"/>
      <c r="M22" s="32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1:33" x14ac:dyDescent="0.15">
      <c r="A23" s="33">
        <v>90</v>
      </c>
      <c r="B23" s="37">
        <f ca="1">IF($C$5&lt;&gt;"",IF(TODAY()&gt;EDATE($C$5,$A23),EDATE($C$5,$A23),""),"")</f>
        <v>45017</v>
      </c>
      <c r="C23" s="38">
        <v>5</v>
      </c>
      <c r="D23" s="38"/>
      <c r="E23" s="33">
        <f ca="1">IF(B23&lt;&gt;"",IF(D23="",OFFSET($U$1,C23,0),0),"")</f>
        <v>20</v>
      </c>
      <c r="F23" s="33">
        <f ca="1">IF(B23&lt;&gt;"",IF(F21&gt;=H21,E21,G21-H21),"")</f>
        <v>20</v>
      </c>
      <c r="G23" s="33">
        <f t="shared" ca="1" si="3"/>
        <v>40</v>
      </c>
      <c r="H23" s="33">
        <f t="shared" ref="H23" ca="1" si="14">IF(B23&lt;&gt;"",SUM(N24:AG24),"")</f>
        <v>0</v>
      </c>
      <c r="I23" s="39">
        <f t="shared" ref="I23" ca="1" si="15">IF(B23="","",IF(E23&gt;=10,IF(B23&gt;=DATE(2019,4,1),IF(5-H23&lt;=0,"終了",5-H23),""),""))</f>
        <v>5</v>
      </c>
      <c r="J23" s="33">
        <f ca="1">IF(B23&lt;&gt;"",G23-H23,"")</f>
        <v>40</v>
      </c>
      <c r="K23" s="35">
        <f t="shared" ca="1" si="1"/>
        <v>45017</v>
      </c>
      <c r="L23" s="34" t="s">
        <v>10</v>
      </c>
      <c r="M23" s="32">
        <f t="shared" ca="1" si="2"/>
        <v>45382</v>
      </c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1:33" x14ac:dyDescent="0.15">
      <c r="A24" s="33"/>
      <c r="B24" s="37"/>
      <c r="C24" s="38"/>
      <c r="D24" s="38"/>
      <c r="E24" s="33"/>
      <c r="F24" s="33"/>
      <c r="G24" s="33"/>
      <c r="H24" s="33"/>
      <c r="I24" s="40"/>
      <c r="J24" s="33"/>
      <c r="K24" s="35"/>
      <c r="L24" s="34"/>
      <c r="M24" s="32"/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1:33" x14ac:dyDescent="0.15">
      <c r="A25" s="33">
        <v>102</v>
      </c>
      <c r="B25" s="37" t="str">
        <f ca="1">IF($C$5&lt;&gt;"",IF(TODAY()&gt;EDATE($C$5,$A25),EDATE($C$5,$A25),""),"")</f>
        <v/>
      </c>
      <c r="C25" s="38"/>
      <c r="D25" s="38"/>
      <c r="E25" s="33" t="str">
        <f ca="1">IF(B25&lt;&gt;"",IF(D25="",OFFSET($U$1,C25,0),0),"")</f>
        <v/>
      </c>
      <c r="F25" s="33" t="str">
        <f ca="1">IF(B25&lt;&gt;"",IF(F23&gt;=H23,E23,G23-H23),"")</f>
        <v/>
      </c>
      <c r="G25" s="33" t="str">
        <f t="shared" ca="1" si="3"/>
        <v/>
      </c>
      <c r="H25" s="33" t="str">
        <f t="shared" ref="H25" ca="1" si="16">IF(B25&lt;&gt;"",SUM(N26:AG26),"")</f>
        <v/>
      </c>
      <c r="I25" s="39" t="str">
        <f t="shared" ref="I25" ca="1" si="17">IF(B25="","",IF(E25&gt;=10,IF(B25&gt;=DATE(2019,4,1),IF(5-H25&lt;=0,"終了",5-H25),""),""))</f>
        <v/>
      </c>
      <c r="J25" s="33" t="str">
        <f ca="1">IF(B25&lt;&gt;"",G25-H25,"")</f>
        <v/>
      </c>
      <c r="K25" s="35" t="str">
        <f t="shared" ca="1" si="1"/>
        <v/>
      </c>
      <c r="L25" s="34" t="s">
        <v>10</v>
      </c>
      <c r="M25" s="32" t="str">
        <f t="shared" ca="1" si="2"/>
        <v/>
      </c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3" x14ac:dyDescent="0.15">
      <c r="A26" s="33"/>
      <c r="B26" s="37"/>
      <c r="C26" s="38"/>
      <c r="D26" s="38"/>
      <c r="E26" s="33"/>
      <c r="F26" s="33"/>
      <c r="G26" s="33"/>
      <c r="H26" s="33"/>
      <c r="I26" s="40"/>
      <c r="J26" s="33"/>
      <c r="K26" s="35"/>
      <c r="L26" s="34"/>
      <c r="M26" s="32"/>
      <c r="N26" s="19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</row>
    <row r="27" spans="1:33" x14ac:dyDescent="0.15">
      <c r="A27" s="33">
        <v>114</v>
      </c>
      <c r="B27" s="37" t="str">
        <f ca="1">IF($C$5&lt;&gt;"",IF(TODAY()&gt;EDATE($C$5,$A27),EDATE($C$5,$A27),""),"")</f>
        <v/>
      </c>
      <c r="C27" s="38"/>
      <c r="D27" s="38"/>
      <c r="E27" s="33" t="str">
        <f ca="1">IF(B27&lt;&gt;"",IF(D27="",OFFSET($U$1,C27,0),0),"")</f>
        <v/>
      </c>
      <c r="F27" s="33" t="str">
        <f ca="1">IF(B27&lt;&gt;"",IF(F25&gt;=H25,E25,G25-H25),"")</f>
        <v/>
      </c>
      <c r="G27" s="33" t="str">
        <f t="shared" ca="1" si="3"/>
        <v/>
      </c>
      <c r="H27" s="33" t="str">
        <f t="shared" ref="H27:H55" ca="1" si="18">IF(B27&lt;&gt;"",SUM(N28:AG28),"")</f>
        <v/>
      </c>
      <c r="I27" s="39" t="str">
        <f t="shared" ref="I27" ca="1" si="19">IF(B27="","",IF(E27&gt;=10,IF(B27&gt;=DATE(2019,4,1),IF(5-H27&lt;=0,"終了",5-H27),""),""))</f>
        <v/>
      </c>
      <c r="J27" s="33" t="str">
        <f ca="1">IF(B27&lt;&gt;"",G27-H27,"")</f>
        <v/>
      </c>
      <c r="K27" s="35" t="str">
        <f t="shared" ca="1" si="1"/>
        <v/>
      </c>
      <c r="L27" s="34" t="s">
        <v>10</v>
      </c>
      <c r="M27" s="32" t="str">
        <f t="shared" ca="1" si="2"/>
        <v/>
      </c>
      <c r="N27" s="1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1:33" x14ac:dyDescent="0.15">
      <c r="A28" s="33"/>
      <c r="B28" s="37"/>
      <c r="C28" s="38"/>
      <c r="D28" s="38"/>
      <c r="E28" s="33"/>
      <c r="F28" s="33"/>
      <c r="G28" s="33"/>
      <c r="H28" s="33"/>
      <c r="I28" s="40"/>
      <c r="J28" s="33"/>
      <c r="K28" s="35"/>
      <c r="L28" s="34"/>
      <c r="M28" s="32"/>
      <c r="N28" s="2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</row>
    <row r="29" spans="1:33" x14ac:dyDescent="0.15">
      <c r="A29" s="33">
        <v>126</v>
      </c>
      <c r="B29" s="37" t="str">
        <f ca="1">IF($C$5&lt;&gt;"",IF(TODAY()&gt;EDATE($C$5,$A29),EDATE($C$5,$A29),""),"")</f>
        <v/>
      </c>
      <c r="C29" s="38"/>
      <c r="D29" s="38"/>
      <c r="E29" s="33" t="str">
        <f ca="1">IF(B29&lt;&gt;"",IF(D29="",OFFSET($U$1,C29,0),0),"")</f>
        <v/>
      </c>
      <c r="F29" s="33" t="str">
        <f ca="1">IF(B29&lt;&gt;"",IF(F27&gt;=H27,E27,G27-H27),"")</f>
        <v/>
      </c>
      <c r="G29" s="33" t="str">
        <f t="shared" ca="1" si="3"/>
        <v/>
      </c>
      <c r="H29" s="33" t="str">
        <f t="shared" ref="H29:H43" ca="1" si="20">IF(B29&lt;&gt;"",SUM(N30:AG30),"")</f>
        <v/>
      </c>
      <c r="I29" s="39" t="str">
        <f t="shared" ref="I29" ca="1" si="21">IF(B29="","",IF(E29&gt;=10,IF(B29&gt;=DATE(2019,4,1),IF(5-H29&lt;=0,"終了",5-H29),""),""))</f>
        <v/>
      </c>
      <c r="J29" s="33" t="str">
        <f ca="1">IF(B29&lt;&gt;"",G29-H29,"")</f>
        <v/>
      </c>
      <c r="K29" s="35" t="str">
        <f t="shared" ca="1" si="1"/>
        <v/>
      </c>
      <c r="L29" s="34" t="s">
        <v>10</v>
      </c>
      <c r="M29" s="32" t="str">
        <f t="shared" ca="1" si="2"/>
        <v/>
      </c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3" x14ac:dyDescent="0.15">
      <c r="A30" s="33"/>
      <c r="B30" s="37"/>
      <c r="C30" s="38"/>
      <c r="D30" s="38"/>
      <c r="E30" s="33"/>
      <c r="F30" s="33"/>
      <c r="G30" s="33"/>
      <c r="H30" s="33"/>
      <c r="I30" s="40"/>
      <c r="J30" s="33"/>
      <c r="K30" s="35"/>
      <c r="L30" s="34"/>
      <c r="M30" s="32"/>
      <c r="N30" s="19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x14ac:dyDescent="0.15">
      <c r="A31" s="33">
        <v>138</v>
      </c>
      <c r="B31" s="37" t="str">
        <f ca="1">IF($C$5&lt;&gt;"",IF(TODAY()&gt;EDATE($C$5,$A31),EDATE($C$5,$A31),""),"")</f>
        <v/>
      </c>
      <c r="C31" s="38"/>
      <c r="D31" s="38"/>
      <c r="E31" s="33" t="str">
        <f ca="1">IF(B31&lt;&gt;"",IF(D31="",OFFSET($U$1,C31,0),0),"")</f>
        <v/>
      </c>
      <c r="F31" s="33" t="str">
        <f ca="1">IF(B31&lt;&gt;"",IF(F29&gt;=H29,E29,G29-H29),"")</f>
        <v/>
      </c>
      <c r="G31" s="33" t="str">
        <f t="shared" ca="1" si="3"/>
        <v/>
      </c>
      <c r="H31" s="33" t="str">
        <f t="shared" ref="H31:H45" ca="1" si="22">IF(B31&lt;&gt;"",SUM(N32:AG32),"")</f>
        <v/>
      </c>
      <c r="I31" s="39" t="str">
        <f t="shared" ref="I31" ca="1" si="23">IF(B31="","",IF(E31&gt;=10,IF(B31&gt;=DATE(2019,4,1),IF(5-H31&lt;=0,"終了",5-H31),""),""))</f>
        <v/>
      </c>
      <c r="J31" s="33" t="str">
        <f ca="1">IF(B31&lt;&gt;"",G31-H31,"")</f>
        <v/>
      </c>
      <c r="K31" s="35" t="str">
        <f t="shared" ca="1" si="1"/>
        <v/>
      </c>
      <c r="L31" s="34" t="s">
        <v>10</v>
      </c>
      <c r="M31" s="32" t="str">
        <f t="shared" ca="1" si="2"/>
        <v/>
      </c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x14ac:dyDescent="0.15">
      <c r="A32" s="33"/>
      <c r="B32" s="37"/>
      <c r="C32" s="38"/>
      <c r="D32" s="38"/>
      <c r="E32" s="33"/>
      <c r="F32" s="33"/>
      <c r="G32" s="33"/>
      <c r="H32" s="33"/>
      <c r="I32" s="40"/>
      <c r="J32" s="33"/>
      <c r="K32" s="35"/>
      <c r="L32" s="34"/>
      <c r="M32" s="32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</row>
    <row r="33" spans="1:33" x14ac:dyDescent="0.15">
      <c r="A33" s="33">
        <v>150</v>
      </c>
      <c r="B33" s="37" t="str">
        <f ca="1">IF($C$5&lt;&gt;"",IF(TODAY()&gt;EDATE($C$5,$A33),EDATE($C$5,$A33),""),"")</f>
        <v/>
      </c>
      <c r="C33" s="38"/>
      <c r="D33" s="38"/>
      <c r="E33" s="33" t="str">
        <f ca="1">IF(B33&lt;&gt;"",IF(D33="",OFFSET($U$1,C33,0),0),"")</f>
        <v/>
      </c>
      <c r="F33" s="33" t="str">
        <f ca="1">IF(B33&lt;&gt;"",IF(F31&gt;=H31,E31,G31-H31),"")</f>
        <v/>
      </c>
      <c r="G33" s="33" t="str">
        <f t="shared" ca="1" si="3"/>
        <v/>
      </c>
      <c r="H33" s="33" t="str">
        <f t="shared" ref="H33:H47" ca="1" si="24">IF(B33&lt;&gt;"",SUM(N34:AG34),"")</f>
        <v/>
      </c>
      <c r="I33" s="39" t="str">
        <f t="shared" ref="I33" ca="1" si="25">IF(B33="","",IF(E33&gt;=10,IF(B33&gt;=DATE(2019,4,1),IF(5-H33&lt;=0,"終了",5-H33),""),""))</f>
        <v/>
      </c>
      <c r="J33" s="33" t="str">
        <f ca="1">IF(B33&lt;&gt;"",G33-H33,"")</f>
        <v/>
      </c>
      <c r="K33" s="35" t="str">
        <f t="shared" ca="1" si="1"/>
        <v/>
      </c>
      <c r="L33" s="34" t="s">
        <v>10</v>
      </c>
      <c r="M33" s="32" t="str">
        <f t="shared" ca="1" si="2"/>
        <v/>
      </c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</row>
    <row r="34" spans="1:33" x14ac:dyDescent="0.15">
      <c r="A34" s="33"/>
      <c r="B34" s="37"/>
      <c r="C34" s="38"/>
      <c r="D34" s="38"/>
      <c r="E34" s="33"/>
      <c r="F34" s="33"/>
      <c r="G34" s="33"/>
      <c r="H34" s="33"/>
      <c r="I34" s="40"/>
      <c r="J34" s="33"/>
      <c r="K34" s="35"/>
      <c r="L34" s="34"/>
      <c r="M34" s="32"/>
      <c r="N34" s="19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</row>
    <row r="35" spans="1:33" x14ac:dyDescent="0.15">
      <c r="A35" s="33">
        <v>162</v>
      </c>
      <c r="B35" s="37" t="str">
        <f ca="1">IF($C$5&lt;&gt;"",IF(TODAY()&gt;EDATE($C$5,$A35),EDATE($C$5,$A35),""),"")</f>
        <v/>
      </c>
      <c r="C35" s="38"/>
      <c r="D35" s="38"/>
      <c r="E35" s="33" t="str">
        <f ca="1">IF(B35&lt;&gt;"",IF(D35="",OFFSET($U$1,C35,0),0),"")</f>
        <v/>
      </c>
      <c r="F35" s="33" t="str">
        <f ca="1">IF(B35&lt;&gt;"",IF(F33&gt;=H33,E33,G33-H33),"")</f>
        <v/>
      </c>
      <c r="G35" s="33" t="str">
        <f t="shared" ca="1" si="3"/>
        <v/>
      </c>
      <c r="H35" s="33" t="str">
        <f ca="1">IF(B35&lt;&gt;"",SUM(N36:AG36),"")</f>
        <v/>
      </c>
      <c r="I35" s="39" t="str">
        <f t="shared" ref="I35" ca="1" si="26">IF(B35="","",IF(E35&gt;=10,IF(B35&gt;=DATE(2019,4,1),IF(5-H35&lt;=0,"終了",5-H35),""),""))</f>
        <v/>
      </c>
      <c r="J35" s="33" t="str">
        <f ca="1">IF(B35&lt;&gt;"",G35-H35,"")</f>
        <v/>
      </c>
      <c r="K35" s="35" t="str">
        <f t="shared" ca="1" si="1"/>
        <v/>
      </c>
      <c r="L35" s="34" t="s">
        <v>10</v>
      </c>
      <c r="M35" s="32" t="str">
        <f t="shared" ca="1" si="2"/>
        <v/>
      </c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1:33" x14ac:dyDescent="0.15">
      <c r="A36" s="33"/>
      <c r="B36" s="37"/>
      <c r="C36" s="38"/>
      <c r="D36" s="38"/>
      <c r="E36" s="33"/>
      <c r="F36" s="33"/>
      <c r="G36" s="33"/>
      <c r="H36" s="33"/>
      <c r="I36" s="40"/>
      <c r="J36" s="33"/>
      <c r="K36" s="35"/>
      <c r="L36" s="34"/>
      <c r="M36" s="32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</row>
    <row r="37" spans="1:33" x14ac:dyDescent="0.15">
      <c r="A37" s="33">
        <v>174</v>
      </c>
      <c r="B37" s="37" t="str">
        <f ca="1">IF($C$5&lt;&gt;"",IF(TODAY()&gt;EDATE($C$5,$A37),EDATE($C$5,$A37),""),"")</f>
        <v/>
      </c>
      <c r="C37" s="38"/>
      <c r="D37" s="38"/>
      <c r="E37" s="33" t="str">
        <f ca="1">IF(B37&lt;&gt;"",IF(D37="",OFFSET($U$1,C37,0),0),"")</f>
        <v/>
      </c>
      <c r="F37" s="33" t="str">
        <f ca="1">IF(B37&lt;&gt;"",IF(F35&gt;=H35,E35,G35-H35),"")</f>
        <v/>
      </c>
      <c r="G37" s="33" t="str">
        <f t="shared" ca="1" si="3"/>
        <v/>
      </c>
      <c r="H37" s="33" t="str">
        <f t="shared" ref="H37" ca="1" si="27">IF(B37&lt;&gt;"",SUM(N38:AG38),"")</f>
        <v/>
      </c>
      <c r="I37" s="39" t="str">
        <f t="shared" ref="I37" ca="1" si="28">IF(B37="","",IF(E37&gt;=10,IF(B37&gt;=DATE(2019,4,1),IF(5-H37&lt;=0,"終了",5-H37),""),""))</f>
        <v/>
      </c>
      <c r="J37" s="33" t="str">
        <f ca="1">IF(B37&lt;&gt;"",G37-H37,"")</f>
        <v/>
      </c>
      <c r="K37" s="35" t="str">
        <f t="shared" ca="1" si="1"/>
        <v/>
      </c>
      <c r="L37" s="34" t="s">
        <v>10</v>
      </c>
      <c r="M37" s="32" t="str">
        <f t="shared" ca="1" si="2"/>
        <v/>
      </c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</row>
    <row r="38" spans="1:33" x14ac:dyDescent="0.15">
      <c r="A38" s="33"/>
      <c r="B38" s="37"/>
      <c r="C38" s="38"/>
      <c r="D38" s="38"/>
      <c r="E38" s="33"/>
      <c r="F38" s="33"/>
      <c r="G38" s="33"/>
      <c r="H38" s="33"/>
      <c r="I38" s="40"/>
      <c r="J38" s="33"/>
      <c r="K38" s="35"/>
      <c r="L38" s="34"/>
      <c r="M38" s="32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</row>
    <row r="39" spans="1:33" x14ac:dyDescent="0.15">
      <c r="A39" s="33">
        <v>186</v>
      </c>
      <c r="B39" s="37" t="str">
        <f ca="1">IF($C$5&lt;&gt;"",IF(TODAY()&gt;EDATE($C$5,$A39),EDATE($C$5,$A39),""),"")</f>
        <v/>
      </c>
      <c r="C39" s="38"/>
      <c r="D39" s="38"/>
      <c r="E39" s="33" t="str">
        <f ca="1">IF(B39&lt;&gt;"",IF(D39="",OFFSET($U$1,C39,0),0),"")</f>
        <v/>
      </c>
      <c r="F39" s="33" t="str">
        <f ca="1">IF(B39&lt;&gt;"",IF(F37&gt;=H37,E37,G37-H37),"")</f>
        <v/>
      </c>
      <c r="G39" s="33" t="str">
        <f t="shared" ca="1" si="3"/>
        <v/>
      </c>
      <c r="H39" s="33" t="str">
        <f t="shared" ref="H39" ca="1" si="29">IF(B39&lt;&gt;"",SUM(N40:AG40),"")</f>
        <v/>
      </c>
      <c r="I39" s="39" t="str">
        <f t="shared" ref="I39" ca="1" si="30">IF(B39="","",IF(E39&gt;=10,IF(B39&gt;=DATE(2019,4,1),IF(5-H39&lt;=0,"終了",5-H39),""),""))</f>
        <v/>
      </c>
      <c r="J39" s="33" t="str">
        <f ca="1">IF(B39&lt;&gt;"",G39-H39,"")</f>
        <v/>
      </c>
      <c r="K39" s="35" t="str">
        <f t="shared" ca="1" si="1"/>
        <v/>
      </c>
      <c r="L39" s="34" t="s">
        <v>10</v>
      </c>
      <c r="M39" s="32" t="str">
        <f t="shared" ca="1" si="2"/>
        <v/>
      </c>
      <c r="N39" s="2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x14ac:dyDescent="0.15">
      <c r="A40" s="33"/>
      <c r="B40" s="37"/>
      <c r="C40" s="38"/>
      <c r="D40" s="38"/>
      <c r="E40" s="33"/>
      <c r="F40" s="33"/>
      <c r="G40" s="33"/>
      <c r="H40" s="33"/>
      <c r="I40" s="40"/>
      <c r="J40" s="33"/>
      <c r="K40" s="35"/>
      <c r="L40" s="34"/>
      <c r="M40" s="32"/>
      <c r="N40" s="19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1" spans="1:33" x14ac:dyDescent="0.15">
      <c r="A41" s="33">
        <v>198</v>
      </c>
      <c r="B41" s="37" t="str">
        <f ca="1">IF($C$5&lt;&gt;"",IF(TODAY()&gt;EDATE($C$5,$A41),EDATE($C$5,$A41),""),"")</f>
        <v/>
      </c>
      <c r="C41" s="38"/>
      <c r="D41" s="38"/>
      <c r="E41" s="33" t="str">
        <f ca="1">IF(B41&lt;&gt;"",IF(D41="",OFFSET($U$1,C41,0),0),"")</f>
        <v/>
      </c>
      <c r="F41" s="33" t="str">
        <f ca="1">IF(B41&lt;&gt;"",IF(F39&gt;=H39,E39,G39-H39),"")</f>
        <v/>
      </c>
      <c r="G41" s="33" t="str">
        <f t="shared" ca="1" si="3"/>
        <v/>
      </c>
      <c r="H41" s="33" t="str">
        <f t="shared" ca="1" si="18"/>
        <v/>
      </c>
      <c r="I41" s="39" t="str">
        <f t="shared" ref="I41" ca="1" si="31">IF(B41="","",IF(E41&gt;=10,IF(B41&gt;=DATE(2019,4,1),IF(5-H41&lt;=0,"終了",5-H41),""),""))</f>
        <v/>
      </c>
      <c r="J41" s="33" t="str">
        <f ca="1">IF(B41&lt;&gt;"",G41-H41,"")</f>
        <v/>
      </c>
      <c r="K41" s="35" t="str">
        <f t="shared" ca="1" si="1"/>
        <v/>
      </c>
      <c r="L41" s="34" t="s">
        <v>10</v>
      </c>
      <c r="M41" s="32" t="str">
        <f t="shared" ca="1" si="2"/>
        <v/>
      </c>
      <c r="N41" s="1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3" x14ac:dyDescent="0.15">
      <c r="A42" s="33"/>
      <c r="B42" s="37"/>
      <c r="C42" s="38"/>
      <c r="D42" s="38"/>
      <c r="E42" s="33"/>
      <c r="F42" s="33"/>
      <c r="G42" s="33"/>
      <c r="H42" s="33"/>
      <c r="I42" s="40"/>
      <c r="J42" s="33"/>
      <c r="K42" s="35"/>
      <c r="L42" s="34"/>
      <c r="M42" s="32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</row>
    <row r="43" spans="1:33" x14ac:dyDescent="0.15">
      <c r="A43" s="33">
        <v>210</v>
      </c>
      <c r="B43" s="37" t="str">
        <f ca="1">IF($C$5&lt;&gt;"",IF(TODAY()&gt;EDATE($C$5,$A43),EDATE($C$5,$A43),""),"")</f>
        <v/>
      </c>
      <c r="C43" s="38"/>
      <c r="D43" s="38"/>
      <c r="E43" s="33" t="str">
        <f ca="1">IF(B43&lt;&gt;"",IF(D43="",OFFSET($U$1,C43,0),0),"")</f>
        <v/>
      </c>
      <c r="F43" s="33" t="str">
        <f ca="1">IF(B43&lt;&gt;"",IF(F41&gt;=H41,E41,G41-H41),"")</f>
        <v/>
      </c>
      <c r="G43" s="33" t="str">
        <f t="shared" ca="1" si="3"/>
        <v/>
      </c>
      <c r="H43" s="33" t="str">
        <f t="shared" ca="1" si="20"/>
        <v/>
      </c>
      <c r="I43" s="39" t="str">
        <f t="shared" ref="I43" ca="1" si="32">IF(B43="","",IF(E43&gt;=10,IF(B43&gt;=DATE(2019,4,1),IF(5-H43&lt;=0,"終了",5-H43),""),""))</f>
        <v/>
      </c>
      <c r="J43" s="33" t="str">
        <f ca="1">IF(B43&lt;&gt;"",G43-H43,"")</f>
        <v/>
      </c>
      <c r="K43" s="35" t="str">
        <f t="shared" ca="1" si="1"/>
        <v/>
      </c>
      <c r="L43" s="34" t="s">
        <v>10</v>
      </c>
      <c r="M43" s="32" t="str">
        <f t="shared" ca="1" si="2"/>
        <v/>
      </c>
      <c r="N43" s="2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x14ac:dyDescent="0.15">
      <c r="A44" s="33"/>
      <c r="B44" s="37"/>
      <c r="C44" s="38"/>
      <c r="D44" s="38"/>
      <c r="E44" s="33"/>
      <c r="F44" s="33"/>
      <c r="G44" s="33"/>
      <c r="H44" s="33"/>
      <c r="I44" s="40"/>
      <c r="J44" s="33"/>
      <c r="K44" s="35"/>
      <c r="L44" s="34"/>
      <c r="M44" s="32"/>
      <c r="N44" s="19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x14ac:dyDescent="0.15">
      <c r="A45" s="33">
        <v>222</v>
      </c>
      <c r="B45" s="37" t="str">
        <f ca="1">IF($C$5&lt;&gt;"",IF(TODAY()&gt;EDATE($C$5,$A45),EDATE($C$5,$A45),""),"")</f>
        <v/>
      </c>
      <c r="C45" s="38"/>
      <c r="D45" s="38"/>
      <c r="E45" s="33" t="str">
        <f ca="1">IF(B45&lt;&gt;"",IF(D45="",OFFSET($U$1,C45,0),0),"")</f>
        <v/>
      </c>
      <c r="F45" s="33" t="str">
        <f ca="1">IF(B45&lt;&gt;"",IF(F43&gt;=H43,E43,G43-H43),"")</f>
        <v/>
      </c>
      <c r="G45" s="33" t="str">
        <f t="shared" ca="1" si="3"/>
        <v/>
      </c>
      <c r="H45" s="33" t="str">
        <f t="shared" ca="1" si="22"/>
        <v/>
      </c>
      <c r="I45" s="39" t="str">
        <f t="shared" ref="I45" ca="1" si="33">IF(B45="","",IF(E45&gt;=10,IF(B45&gt;=DATE(2019,4,1),IF(5-H45&lt;=0,"終了",5-H45),""),""))</f>
        <v/>
      </c>
      <c r="J45" s="33" t="str">
        <f ca="1">IF(B45&lt;&gt;"",G45-H45,"")</f>
        <v/>
      </c>
      <c r="K45" s="35" t="str">
        <f t="shared" ca="1" si="1"/>
        <v/>
      </c>
      <c r="L45" s="34" t="s">
        <v>10</v>
      </c>
      <c r="M45" s="32" t="str">
        <f t="shared" ca="1" si="2"/>
        <v/>
      </c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3"/>
    </row>
    <row r="46" spans="1:33" x14ac:dyDescent="0.15">
      <c r="A46" s="33"/>
      <c r="B46" s="37"/>
      <c r="C46" s="38"/>
      <c r="D46" s="38"/>
      <c r="E46" s="33"/>
      <c r="F46" s="33"/>
      <c r="G46" s="33"/>
      <c r="H46" s="33"/>
      <c r="I46" s="40"/>
      <c r="J46" s="33"/>
      <c r="K46" s="35"/>
      <c r="L46" s="34"/>
      <c r="M46" s="32"/>
      <c r="N46" s="25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</row>
    <row r="47" spans="1:33" x14ac:dyDescent="0.15">
      <c r="A47" s="33">
        <v>234</v>
      </c>
      <c r="B47" s="37" t="str">
        <f ca="1">IF($C$5&lt;&gt;"",IF(TODAY()&gt;EDATE($C$5,$A47),EDATE($C$5,$A47),""),"")</f>
        <v/>
      </c>
      <c r="C47" s="38"/>
      <c r="D47" s="38"/>
      <c r="E47" s="33" t="str">
        <f ca="1">IF(B47&lt;&gt;"",IF(D47="",OFFSET($U$1,C47,0),0),"")</f>
        <v/>
      </c>
      <c r="F47" s="33" t="str">
        <f ca="1">IF(B47&lt;&gt;"",IF(F45&gt;=H45,E45,G45-H45),"")</f>
        <v/>
      </c>
      <c r="G47" s="33" t="str">
        <f t="shared" ca="1" si="3"/>
        <v/>
      </c>
      <c r="H47" s="33" t="str">
        <f t="shared" ca="1" si="24"/>
        <v/>
      </c>
      <c r="I47" s="39" t="str">
        <f t="shared" ref="I47" ca="1" si="34">IF(B47="","",IF(E47&gt;=10,IF(B47&gt;=DATE(2019,4,1),IF(5-H47&lt;=0,"終了",5-H47),""),""))</f>
        <v/>
      </c>
      <c r="J47" s="33" t="str">
        <f ca="1">IF(B47&lt;&gt;"",G47-H47,"")</f>
        <v/>
      </c>
      <c r="K47" s="35" t="str">
        <f t="shared" ca="1" si="1"/>
        <v/>
      </c>
      <c r="L47" s="34" t="s">
        <v>10</v>
      </c>
      <c r="M47" s="32" t="str">
        <f t="shared" ca="1" si="2"/>
        <v/>
      </c>
      <c r="N47" s="22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</row>
    <row r="48" spans="1:33" x14ac:dyDescent="0.15">
      <c r="A48" s="33"/>
      <c r="B48" s="37"/>
      <c r="C48" s="38"/>
      <c r="D48" s="38"/>
      <c r="E48" s="33"/>
      <c r="F48" s="33"/>
      <c r="G48" s="33"/>
      <c r="H48" s="33"/>
      <c r="I48" s="40"/>
      <c r="J48" s="33"/>
      <c r="K48" s="35"/>
      <c r="L48" s="34"/>
      <c r="M48" s="32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</row>
    <row r="49" spans="1:33" x14ac:dyDescent="0.15">
      <c r="A49" s="33">
        <v>246</v>
      </c>
      <c r="B49" s="37" t="str">
        <f ca="1">IF($C$5&lt;&gt;"",IF(TODAY()&gt;EDATE($C$5,$A49),EDATE($C$5,$A49),""),"")</f>
        <v/>
      </c>
      <c r="C49" s="38"/>
      <c r="D49" s="38"/>
      <c r="E49" s="33" t="str">
        <f ca="1">IF(B49&lt;&gt;"",IF(D49="",OFFSET($U$1,C49,0),0),"")</f>
        <v/>
      </c>
      <c r="F49" s="33" t="str">
        <f ca="1">IF(B49&lt;&gt;"",IF(F47&gt;=H47,E47,G47-H47),"")</f>
        <v/>
      </c>
      <c r="G49" s="33" t="str">
        <f t="shared" ca="1" si="3"/>
        <v/>
      </c>
      <c r="H49" s="33" t="str">
        <f t="shared" ref="H49" ca="1" si="35">IF(B49&lt;&gt;"",SUM(N50:AG50),"")</f>
        <v/>
      </c>
      <c r="I49" s="39" t="str">
        <f t="shared" ref="I49" ca="1" si="36">IF(B49="","",IF(E49&gt;=10,IF(B49&gt;=DATE(2019,4,1),IF(5-H49&lt;=0,"終了",5-H49),""),""))</f>
        <v/>
      </c>
      <c r="J49" s="33" t="str">
        <f ca="1">IF(B49&lt;&gt;"",G49-H49,"")</f>
        <v/>
      </c>
      <c r="K49" s="35" t="str">
        <f t="shared" ca="1" si="1"/>
        <v/>
      </c>
      <c r="L49" s="34" t="s">
        <v>10</v>
      </c>
      <c r="M49" s="32" t="str">
        <f t="shared" ca="1" si="2"/>
        <v/>
      </c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3"/>
    </row>
    <row r="50" spans="1:33" x14ac:dyDescent="0.15">
      <c r="A50" s="33"/>
      <c r="B50" s="37"/>
      <c r="C50" s="38"/>
      <c r="D50" s="38"/>
      <c r="E50" s="33"/>
      <c r="F50" s="33"/>
      <c r="G50" s="33"/>
      <c r="H50" s="33"/>
      <c r="I50" s="40"/>
      <c r="J50" s="33"/>
      <c r="K50" s="35"/>
      <c r="L50" s="34"/>
      <c r="M50" s="32"/>
      <c r="N50" s="25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7"/>
    </row>
    <row r="51" spans="1:33" x14ac:dyDescent="0.15">
      <c r="A51" s="33">
        <v>258</v>
      </c>
      <c r="B51" s="37" t="str">
        <f ca="1">IF($C$5&lt;&gt;"",IF(TODAY()&gt;EDATE($C$5,$A51),EDATE($C$5,$A51),""),"")</f>
        <v/>
      </c>
      <c r="C51" s="38"/>
      <c r="D51" s="38"/>
      <c r="E51" s="33" t="str">
        <f ca="1">IF(B51&lt;&gt;"",IF(D51="",OFFSET($U$1,C51,0),0),"")</f>
        <v/>
      </c>
      <c r="F51" s="33" t="str">
        <f ca="1">IF(B51&lt;&gt;"",IF(F49&gt;=H49,E49,G49-H49),"")</f>
        <v/>
      </c>
      <c r="G51" s="33" t="str">
        <f t="shared" ca="1" si="3"/>
        <v/>
      </c>
      <c r="H51" s="33" t="str">
        <f t="shared" ref="H51" ca="1" si="37">IF(B51&lt;&gt;"",SUM(N52:AG52),"")</f>
        <v/>
      </c>
      <c r="I51" s="39" t="str">
        <f t="shared" ref="I51" ca="1" si="38">IF(B51="","",IF(E51&gt;=10,IF(B51&gt;=DATE(2019,4,1),IF(5-H51&lt;=0,"終了",5-H51),""),""))</f>
        <v/>
      </c>
      <c r="J51" s="33" t="str">
        <f ca="1">IF(B51&lt;&gt;"",G51-H51,"")</f>
        <v/>
      </c>
      <c r="K51" s="35" t="str">
        <f t="shared" ca="1" si="1"/>
        <v/>
      </c>
      <c r="L51" s="34" t="s">
        <v>10</v>
      </c>
      <c r="M51" s="32" t="str">
        <f t="shared" ca="1" si="2"/>
        <v/>
      </c>
      <c r="N51" s="22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</row>
    <row r="52" spans="1:33" x14ac:dyDescent="0.15">
      <c r="A52" s="33"/>
      <c r="B52" s="37"/>
      <c r="C52" s="38"/>
      <c r="D52" s="38"/>
      <c r="E52" s="33"/>
      <c r="F52" s="33"/>
      <c r="G52" s="33"/>
      <c r="H52" s="33"/>
      <c r="I52" s="40"/>
      <c r="J52" s="33"/>
      <c r="K52" s="35"/>
      <c r="L52" s="34"/>
      <c r="M52" s="32"/>
      <c r="N52" s="19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</row>
    <row r="53" spans="1:33" x14ac:dyDescent="0.15">
      <c r="A53" s="33">
        <v>270</v>
      </c>
      <c r="B53" s="37" t="str">
        <f ca="1">IF($C$5&lt;&gt;"",IF(TODAY()&gt;EDATE($C$5,$A53),EDATE($C$5,$A53),""),"")</f>
        <v/>
      </c>
      <c r="C53" s="38"/>
      <c r="D53" s="38"/>
      <c r="E53" s="33" t="str">
        <f ca="1">IF(B53&lt;&gt;"",IF(D53="",OFFSET($U$1,C53,0),0),"")</f>
        <v/>
      </c>
      <c r="F53" s="33" t="str">
        <f ca="1">IF(B53&lt;&gt;"",IF(F51&gt;=H51,E51,G51-H51),"")</f>
        <v/>
      </c>
      <c r="G53" s="33" t="str">
        <f t="shared" ca="1" si="3"/>
        <v/>
      </c>
      <c r="H53" s="33" t="str">
        <f t="shared" ref="H53" ca="1" si="39">IF(B53&lt;&gt;"",SUM(N54:AG54),"")</f>
        <v/>
      </c>
      <c r="I53" s="39" t="str">
        <f t="shared" ref="I53" ca="1" si="40">IF(B53="","",IF(E53&gt;=10,IF(B53&gt;=DATE(2019,4,1),IF(5-H53&lt;=0,"終了",5-H53),""),""))</f>
        <v/>
      </c>
      <c r="J53" s="33" t="str">
        <f ca="1">IF(B53&lt;&gt;"",G53-H53,"")</f>
        <v/>
      </c>
      <c r="K53" s="35" t="str">
        <f t="shared" ca="1" si="1"/>
        <v/>
      </c>
      <c r="L53" s="34" t="s">
        <v>10</v>
      </c>
      <c r="M53" s="32" t="str">
        <f t="shared" ca="1" si="2"/>
        <v/>
      </c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3"/>
    </row>
    <row r="54" spans="1:33" x14ac:dyDescent="0.15">
      <c r="A54" s="33"/>
      <c r="B54" s="37"/>
      <c r="C54" s="38"/>
      <c r="D54" s="38"/>
      <c r="E54" s="33"/>
      <c r="F54" s="33"/>
      <c r="G54" s="33"/>
      <c r="H54" s="33"/>
      <c r="I54" s="40"/>
      <c r="J54" s="33"/>
      <c r="K54" s="35"/>
      <c r="L54" s="34"/>
      <c r="M54" s="32"/>
      <c r="N54" s="25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7"/>
    </row>
    <row r="55" spans="1:33" x14ac:dyDescent="0.15">
      <c r="A55" s="33">
        <v>282</v>
      </c>
      <c r="B55" s="37" t="str">
        <f ca="1">IF($C$5&lt;&gt;"",IF(TODAY()&gt;EDATE($C$5,$A55),EDATE($C$5,$A55),""),"")</f>
        <v/>
      </c>
      <c r="C55" s="38"/>
      <c r="D55" s="38"/>
      <c r="E55" s="33" t="str">
        <f ca="1">IF(B55&lt;&gt;"",IF(D55="",OFFSET($U$1,C55,0),0),"")</f>
        <v/>
      </c>
      <c r="F55" s="33" t="str">
        <f ca="1">IF(B55&lt;&gt;"",IF(F53&gt;=H53,E53,G53-H53),"")</f>
        <v/>
      </c>
      <c r="G55" s="33" t="str">
        <f t="shared" ca="1" si="3"/>
        <v/>
      </c>
      <c r="H55" s="33" t="str">
        <f t="shared" ca="1" si="18"/>
        <v/>
      </c>
      <c r="I55" s="39" t="str">
        <f t="shared" ref="I55" ca="1" si="41">IF(B55="","",IF(E55&gt;=10,IF(B55&gt;=DATE(2019,4,1),IF(5-H55&lt;=0,"終了",5-H55),""),""))</f>
        <v/>
      </c>
      <c r="J55" s="33" t="str">
        <f ca="1">IF(B55&lt;&gt;"",G55-H55,"")</f>
        <v/>
      </c>
      <c r="K55" s="35" t="str">
        <f t="shared" ca="1" si="1"/>
        <v/>
      </c>
      <c r="L55" s="34" t="s">
        <v>10</v>
      </c>
      <c r="M55" s="32" t="str">
        <f t="shared" ca="1" si="2"/>
        <v/>
      </c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4"/>
    </row>
    <row r="56" spans="1:33" x14ac:dyDescent="0.15">
      <c r="A56" s="33"/>
      <c r="B56" s="37"/>
      <c r="C56" s="38"/>
      <c r="D56" s="38"/>
      <c r="E56" s="33"/>
      <c r="F56" s="33"/>
      <c r="G56" s="33"/>
      <c r="H56" s="33"/>
      <c r="I56" s="40"/>
      <c r="J56" s="33"/>
      <c r="K56" s="35"/>
      <c r="L56" s="34"/>
      <c r="M56" s="32"/>
      <c r="N56" s="19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1"/>
    </row>
  </sheetData>
  <sortState xmlns:xlrd2="http://schemas.microsoft.com/office/spreadsheetml/2017/richdata2" ref="N2:U7">
    <sortCondition ref="N2"/>
  </sortState>
  <mergeCells count="322">
    <mergeCell ref="I9:I10"/>
    <mergeCell ref="I11:I12"/>
    <mergeCell ref="I13:I14"/>
    <mergeCell ref="I15:I16"/>
    <mergeCell ref="I17:I18"/>
    <mergeCell ref="F55:F56"/>
    <mergeCell ref="E55:E56"/>
    <mergeCell ref="F51:F52"/>
    <mergeCell ref="E51:E52"/>
    <mergeCell ref="F49:F50"/>
    <mergeCell ref="E49:E50"/>
    <mergeCell ref="F47:F48"/>
    <mergeCell ref="E47:E48"/>
    <mergeCell ref="F45:F46"/>
    <mergeCell ref="E45:E46"/>
    <mergeCell ref="F43:F44"/>
    <mergeCell ref="E43:E44"/>
    <mergeCell ref="F41:F42"/>
    <mergeCell ref="E41:E42"/>
    <mergeCell ref="F39:F40"/>
    <mergeCell ref="E39:E40"/>
    <mergeCell ref="F37:F38"/>
    <mergeCell ref="E37:E38"/>
    <mergeCell ref="F35:F36"/>
    <mergeCell ref="K8:M8"/>
    <mergeCell ref="C5:D5"/>
    <mergeCell ref="C6:D6"/>
    <mergeCell ref="T8:AB8"/>
    <mergeCell ref="B1:E1"/>
    <mergeCell ref="C3:D4"/>
    <mergeCell ref="E3:F4"/>
    <mergeCell ref="B3:B4"/>
    <mergeCell ref="C2:D2"/>
    <mergeCell ref="E2:F2"/>
    <mergeCell ref="D55:D56"/>
    <mergeCell ref="C55:C56"/>
    <mergeCell ref="B55:B56"/>
    <mergeCell ref="F53:F54"/>
    <mergeCell ref="E53:E54"/>
    <mergeCell ref="D53:D54"/>
    <mergeCell ref="C53:C54"/>
    <mergeCell ref="M55:M56"/>
    <mergeCell ref="L55:L56"/>
    <mergeCell ref="K55:K56"/>
    <mergeCell ref="J55:J56"/>
    <mergeCell ref="H55:H56"/>
    <mergeCell ref="G55:G56"/>
    <mergeCell ref="M53:M54"/>
    <mergeCell ref="L53:L54"/>
    <mergeCell ref="K53:K54"/>
    <mergeCell ref="J53:J54"/>
    <mergeCell ref="H53:H54"/>
    <mergeCell ref="G53:G54"/>
    <mergeCell ref="I53:I54"/>
    <mergeCell ref="I55:I56"/>
    <mergeCell ref="B53:B54"/>
    <mergeCell ref="D51:D52"/>
    <mergeCell ref="C51:C52"/>
    <mergeCell ref="B51:B52"/>
    <mergeCell ref="M51:M52"/>
    <mergeCell ref="L51:L52"/>
    <mergeCell ref="K51:K52"/>
    <mergeCell ref="J51:J52"/>
    <mergeCell ref="H51:H52"/>
    <mergeCell ref="G51:G52"/>
    <mergeCell ref="I51:I52"/>
    <mergeCell ref="D49:D50"/>
    <mergeCell ref="C49:C50"/>
    <mergeCell ref="B49:B50"/>
    <mergeCell ref="M49:M50"/>
    <mergeCell ref="L49:L50"/>
    <mergeCell ref="K49:K50"/>
    <mergeCell ref="J49:J50"/>
    <mergeCell ref="H49:H50"/>
    <mergeCell ref="G49:G50"/>
    <mergeCell ref="I49:I50"/>
    <mergeCell ref="D47:D48"/>
    <mergeCell ref="C47:C48"/>
    <mergeCell ref="B47:B48"/>
    <mergeCell ref="L47:L48"/>
    <mergeCell ref="M47:M48"/>
    <mergeCell ref="K47:K48"/>
    <mergeCell ref="J47:J48"/>
    <mergeCell ref="H47:H48"/>
    <mergeCell ref="G47:G48"/>
    <mergeCell ref="I47:I48"/>
    <mergeCell ref="D45:D46"/>
    <mergeCell ref="C45:C46"/>
    <mergeCell ref="B45:B46"/>
    <mergeCell ref="M45:M46"/>
    <mergeCell ref="L45:L46"/>
    <mergeCell ref="K45:K46"/>
    <mergeCell ref="J45:J46"/>
    <mergeCell ref="H45:H46"/>
    <mergeCell ref="G45:G46"/>
    <mergeCell ref="I45:I46"/>
    <mergeCell ref="D43:D44"/>
    <mergeCell ref="C43:C44"/>
    <mergeCell ref="B43:B44"/>
    <mergeCell ref="M43:M44"/>
    <mergeCell ref="L43:L44"/>
    <mergeCell ref="K43:K44"/>
    <mergeCell ref="J43:J44"/>
    <mergeCell ref="H43:H44"/>
    <mergeCell ref="G43:G44"/>
    <mergeCell ref="I43:I44"/>
    <mergeCell ref="D41:D42"/>
    <mergeCell ref="C41:C42"/>
    <mergeCell ref="B41:B42"/>
    <mergeCell ref="M41:M42"/>
    <mergeCell ref="L41:L42"/>
    <mergeCell ref="K41:K42"/>
    <mergeCell ref="J41:J42"/>
    <mergeCell ref="H41:H42"/>
    <mergeCell ref="G41:G42"/>
    <mergeCell ref="I41:I42"/>
    <mergeCell ref="D39:D40"/>
    <mergeCell ref="C39:C40"/>
    <mergeCell ref="B39:B40"/>
    <mergeCell ref="M39:M40"/>
    <mergeCell ref="L39:L40"/>
    <mergeCell ref="K39:K40"/>
    <mergeCell ref="J39:J40"/>
    <mergeCell ref="H39:H40"/>
    <mergeCell ref="G39:G40"/>
    <mergeCell ref="I39:I40"/>
    <mergeCell ref="D37:D38"/>
    <mergeCell ref="C37:C38"/>
    <mergeCell ref="B37:B38"/>
    <mergeCell ref="M37:M38"/>
    <mergeCell ref="L37:L38"/>
    <mergeCell ref="K37:K38"/>
    <mergeCell ref="J37:J38"/>
    <mergeCell ref="H37:H38"/>
    <mergeCell ref="G37:G38"/>
    <mergeCell ref="I37:I38"/>
    <mergeCell ref="E35:E36"/>
    <mergeCell ref="D35:D36"/>
    <mergeCell ref="C35:C36"/>
    <mergeCell ref="B35:B36"/>
    <mergeCell ref="M35:M36"/>
    <mergeCell ref="L35:L36"/>
    <mergeCell ref="K35:K36"/>
    <mergeCell ref="J35:J36"/>
    <mergeCell ref="H35:H36"/>
    <mergeCell ref="G35:G36"/>
    <mergeCell ref="I35:I36"/>
    <mergeCell ref="F33:F34"/>
    <mergeCell ref="E33:E34"/>
    <mergeCell ref="D33:D34"/>
    <mergeCell ref="C33:C34"/>
    <mergeCell ref="B33:B34"/>
    <mergeCell ref="M33:M34"/>
    <mergeCell ref="L33:L34"/>
    <mergeCell ref="K33:K34"/>
    <mergeCell ref="J33:J34"/>
    <mergeCell ref="H33:H34"/>
    <mergeCell ref="G33:G34"/>
    <mergeCell ref="I33:I34"/>
    <mergeCell ref="F31:F32"/>
    <mergeCell ref="E31:E32"/>
    <mergeCell ref="D31:D32"/>
    <mergeCell ref="C31:C32"/>
    <mergeCell ref="B31:B32"/>
    <mergeCell ref="M31:M32"/>
    <mergeCell ref="L31:L32"/>
    <mergeCell ref="K31:K32"/>
    <mergeCell ref="J31:J32"/>
    <mergeCell ref="H31:H32"/>
    <mergeCell ref="G31:G32"/>
    <mergeCell ref="I31:I32"/>
    <mergeCell ref="F29:F30"/>
    <mergeCell ref="E29:E30"/>
    <mergeCell ref="D29:D30"/>
    <mergeCell ref="C29:C30"/>
    <mergeCell ref="B29:B30"/>
    <mergeCell ref="M29:M30"/>
    <mergeCell ref="L29:L30"/>
    <mergeCell ref="K29:K30"/>
    <mergeCell ref="J29:J30"/>
    <mergeCell ref="H29:H30"/>
    <mergeCell ref="G29:G30"/>
    <mergeCell ref="I29:I30"/>
    <mergeCell ref="F27:F28"/>
    <mergeCell ref="E27:E28"/>
    <mergeCell ref="D27:D28"/>
    <mergeCell ref="C27:C28"/>
    <mergeCell ref="B27:B28"/>
    <mergeCell ref="M27:M28"/>
    <mergeCell ref="L27:L28"/>
    <mergeCell ref="K27:K28"/>
    <mergeCell ref="J27:J28"/>
    <mergeCell ref="H27:H28"/>
    <mergeCell ref="G27:G28"/>
    <mergeCell ref="I27:I28"/>
    <mergeCell ref="F25:F26"/>
    <mergeCell ref="E25:E26"/>
    <mergeCell ref="D25:D26"/>
    <mergeCell ref="C25:C26"/>
    <mergeCell ref="B25:B26"/>
    <mergeCell ref="M25:M26"/>
    <mergeCell ref="L25:L26"/>
    <mergeCell ref="K25:K26"/>
    <mergeCell ref="J25:J26"/>
    <mergeCell ref="H25:H26"/>
    <mergeCell ref="G25:G26"/>
    <mergeCell ref="I25:I26"/>
    <mergeCell ref="F23:F24"/>
    <mergeCell ref="E23:E24"/>
    <mergeCell ref="D23:D24"/>
    <mergeCell ref="C23:C24"/>
    <mergeCell ref="B23:B24"/>
    <mergeCell ref="M23:M24"/>
    <mergeCell ref="L23:L24"/>
    <mergeCell ref="K23:K24"/>
    <mergeCell ref="J23:J24"/>
    <mergeCell ref="H23:H24"/>
    <mergeCell ref="G23:G24"/>
    <mergeCell ref="I23:I24"/>
    <mergeCell ref="E21:E22"/>
    <mergeCell ref="D21:D22"/>
    <mergeCell ref="C21:C22"/>
    <mergeCell ref="B21:B22"/>
    <mergeCell ref="M21:M22"/>
    <mergeCell ref="L21:L22"/>
    <mergeCell ref="K21:K22"/>
    <mergeCell ref="J21:J22"/>
    <mergeCell ref="H21:H22"/>
    <mergeCell ref="G21:G22"/>
    <mergeCell ref="I21:I22"/>
    <mergeCell ref="A27:A28"/>
    <mergeCell ref="A29:A30"/>
    <mergeCell ref="A31:A32"/>
    <mergeCell ref="A33:A34"/>
    <mergeCell ref="A35:A36"/>
    <mergeCell ref="A37:A38"/>
    <mergeCell ref="M17:M18"/>
    <mergeCell ref="L17:L18"/>
    <mergeCell ref="K17:K18"/>
    <mergeCell ref="J17:J18"/>
    <mergeCell ref="H17:H18"/>
    <mergeCell ref="G17:G18"/>
    <mergeCell ref="E19:E20"/>
    <mergeCell ref="D19:D20"/>
    <mergeCell ref="C19:C20"/>
    <mergeCell ref="L19:L20"/>
    <mergeCell ref="I19:I20"/>
    <mergeCell ref="M19:M20"/>
    <mergeCell ref="K19:K20"/>
    <mergeCell ref="J19:J20"/>
    <mergeCell ref="H19:H20"/>
    <mergeCell ref="G19:G20"/>
    <mergeCell ref="F19:F20"/>
    <mergeCell ref="F21:F22"/>
    <mergeCell ref="A51:A52"/>
    <mergeCell ref="A53:A54"/>
    <mergeCell ref="A55:A56"/>
    <mergeCell ref="A39:A40"/>
    <mergeCell ref="A41:A42"/>
    <mergeCell ref="A43:A44"/>
    <mergeCell ref="A45:A46"/>
    <mergeCell ref="A47:A48"/>
    <mergeCell ref="A49:A50"/>
    <mergeCell ref="A21:A22"/>
    <mergeCell ref="A23:A24"/>
    <mergeCell ref="A25:A26"/>
    <mergeCell ref="B13:B14"/>
    <mergeCell ref="L13:L14"/>
    <mergeCell ref="M13:M14"/>
    <mergeCell ref="K13:K14"/>
    <mergeCell ref="J13:J14"/>
    <mergeCell ref="H13:H14"/>
    <mergeCell ref="C15:C16"/>
    <mergeCell ref="D15:D16"/>
    <mergeCell ref="E15:E16"/>
    <mergeCell ref="M15:M16"/>
    <mergeCell ref="L15:L16"/>
    <mergeCell ref="K15:K16"/>
    <mergeCell ref="J15:J16"/>
    <mergeCell ref="H15:H16"/>
    <mergeCell ref="G15:G16"/>
    <mergeCell ref="F15:F16"/>
    <mergeCell ref="F17:F18"/>
    <mergeCell ref="E17:E18"/>
    <mergeCell ref="D17:D18"/>
    <mergeCell ref="C17:C18"/>
    <mergeCell ref="B17:B18"/>
    <mergeCell ref="A13:A14"/>
    <mergeCell ref="G13:G14"/>
    <mergeCell ref="F13:F14"/>
    <mergeCell ref="E13:E14"/>
    <mergeCell ref="D13:D14"/>
    <mergeCell ref="C13:C14"/>
    <mergeCell ref="A15:A16"/>
    <mergeCell ref="A17:A18"/>
    <mergeCell ref="A19:A20"/>
    <mergeCell ref="B19:B20"/>
    <mergeCell ref="B15:B16"/>
    <mergeCell ref="M9:M10"/>
    <mergeCell ref="A11:A12"/>
    <mergeCell ref="M11:M12"/>
    <mergeCell ref="L11:L12"/>
    <mergeCell ref="K11:K12"/>
    <mergeCell ref="J11:J12"/>
    <mergeCell ref="H11:H12"/>
    <mergeCell ref="G11:G12"/>
    <mergeCell ref="F11:F12"/>
    <mergeCell ref="E11:E12"/>
    <mergeCell ref="F9:F10"/>
    <mergeCell ref="G9:G10"/>
    <mergeCell ref="H9:H10"/>
    <mergeCell ref="J9:J10"/>
    <mergeCell ref="K9:K10"/>
    <mergeCell ref="L9:L10"/>
    <mergeCell ref="A9:A10"/>
    <mergeCell ref="B9:B10"/>
    <mergeCell ref="C9:C10"/>
    <mergeCell ref="D9:D10"/>
    <mergeCell ref="E9:E10"/>
    <mergeCell ref="D11:D12"/>
    <mergeCell ref="C11:C12"/>
    <mergeCell ref="B11:B12"/>
  </mergeCells>
  <phoneticPr fontId="1"/>
  <conditionalFormatting sqref="N9:AG56">
    <cfRule type="expression" dxfId="0" priority="1">
      <formula>MOD(ROW(),2)=0</formula>
    </cfRule>
  </conditionalFormatting>
  <pageMargins left="0.25" right="0.25" top="0.75" bottom="0.75" header="0.3" footer="0.3"/>
  <pageSetup paperSize="9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山田　花子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003Yuse</dc:creator>
  <cp:lastModifiedBy>松下泰之</cp:lastModifiedBy>
  <cp:lastPrinted>2023-04-10T06:37:11Z</cp:lastPrinted>
  <dcterms:created xsi:type="dcterms:W3CDTF">2019-04-04T00:59:05Z</dcterms:created>
  <dcterms:modified xsi:type="dcterms:W3CDTF">2023-04-12T00:19:47Z</dcterms:modified>
</cp:coreProperties>
</file>